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aroline.alves\Downloads\"/>
    </mc:Choice>
  </mc:AlternateContent>
  <bookViews>
    <workbookView xWindow="0" yWindow="0" windowWidth="21150" windowHeight="98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P29" i="1"/>
  <c r="O29" i="1"/>
  <c r="N29" i="1"/>
  <c r="M29" i="1"/>
  <c r="L29" i="1"/>
  <c r="K29" i="1"/>
  <c r="J29" i="1"/>
  <c r="I29" i="1"/>
  <c r="H29" i="1"/>
  <c r="G29" i="1"/>
  <c r="F29" i="1"/>
  <c r="D29" i="1"/>
  <c r="C29" i="1"/>
  <c r="B29" i="1"/>
  <c r="AG28" i="1"/>
  <c r="E27" i="1"/>
  <c r="AG27" i="1" s="1"/>
  <c r="AG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G24" i="1"/>
  <c r="AG23" i="1"/>
  <c r="AG22" i="1"/>
  <c r="AG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19" i="1"/>
  <c r="AG18" i="1"/>
  <c r="AG17" i="1"/>
  <c r="AG16" i="1"/>
  <c r="AG15" i="1"/>
  <c r="AG14" i="1"/>
  <c r="AG13" i="1"/>
  <c r="AG12" i="1"/>
  <c r="AG11" i="1"/>
  <c r="AF10" i="1"/>
  <c r="AF35" i="1" s="1"/>
  <c r="AE10" i="1"/>
  <c r="AD10" i="1"/>
  <c r="AC10" i="1"/>
  <c r="AB10" i="1"/>
  <c r="AA10" i="1"/>
  <c r="Z10" i="1"/>
  <c r="Z35" i="1" s="1"/>
  <c r="Y10" i="1"/>
  <c r="X10" i="1"/>
  <c r="W10" i="1"/>
  <c r="V10" i="1"/>
  <c r="U10" i="1"/>
  <c r="T10" i="1"/>
  <c r="T35" i="1" s="1"/>
  <c r="S10" i="1"/>
  <c r="R10" i="1"/>
  <c r="P10" i="1"/>
  <c r="O10" i="1"/>
  <c r="N10" i="1"/>
  <c r="M10" i="1"/>
  <c r="M35" i="1" s="1"/>
  <c r="L10" i="1"/>
  <c r="K10" i="1"/>
  <c r="J10" i="1"/>
  <c r="I10" i="1"/>
  <c r="H10" i="1"/>
  <c r="G10" i="1"/>
  <c r="G35" i="1" s="1"/>
  <c r="F10" i="1"/>
  <c r="E10" i="1"/>
  <c r="D10" i="1"/>
  <c r="C10" i="1"/>
  <c r="B10" i="1"/>
  <c r="AG9" i="1"/>
  <c r="AG8" i="1"/>
  <c r="AG7" i="1"/>
  <c r="AG6" i="1"/>
  <c r="AG5" i="1"/>
  <c r="AG4" i="1"/>
  <c r="AG3" i="1"/>
  <c r="AG10" i="1" l="1"/>
  <c r="H35" i="1"/>
  <c r="N35" i="1"/>
  <c r="U35" i="1"/>
  <c r="R35" i="1"/>
  <c r="AD35" i="1"/>
  <c r="I35" i="1"/>
  <c r="O35" i="1"/>
  <c r="V35" i="1"/>
  <c r="AB35" i="1"/>
  <c r="B35" i="1"/>
  <c r="AA35" i="1"/>
  <c r="C35" i="1"/>
  <c r="AG20" i="1"/>
  <c r="AG25" i="1"/>
  <c r="AG35" i="1" s="1"/>
  <c r="D35" i="1"/>
  <c r="J35" i="1"/>
  <c r="P35" i="1"/>
  <c r="W35" i="1"/>
  <c r="AC35" i="1"/>
  <c r="F35" i="1"/>
  <c r="L35" i="1"/>
  <c r="S35" i="1"/>
  <c r="Y35" i="1"/>
  <c r="AE35" i="1"/>
  <c r="AG34" i="1"/>
  <c r="X35" i="1"/>
  <c r="K35" i="1"/>
  <c r="AG29" i="1"/>
  <c r="E29" i="1"/>
  <c r="E35" i="1" s="1"/>
</calcChain>
</file>

<file path=xl/sharedStrings.xml><?xml version="1.0" encoding="utf-8"?>
<sst xmlns="http://schemas.openxmlformats.org/spreadsheetml/2006/main" count="124" uniqueCount="91">
  <si>
    <t>Estimativa populacional para a Campanha Nacional de vacinação contra COVID-19 - 2021*</t>
  </si>
  <si>
    <t>Unidade Federada</t>
  </si>
  <si>
    <t>Pessoas com 60 anos ou mais institucionalizadas</t>
  </si>
  <si>
    <t>Pessoas com Deficiência Institucionalizadas</t>
  </si>
  <si>
    <t xml:space="preserve">Povos Indígenas Vivendo em Terras Indígenas </t>
  </si>
  <si>
    <t>Trabalhadores da Saúde</t>
  </si>
  <si>
    <t>Pessoas 90 anos ou mais</t>
  </si>
  <si>
    <t>Pessoas de 85 a 89 anos</t>
  </si>
  <si>
    <t>Pessoas de 80 a 84 anos</t>
  </si>
  <si>
    <t>Pessoas de 75 a 79 anos</t>
  </si>
  <si>
    <t>Povos e Comunidades
Tradicionais Ribeirinhos</t>
  </si>
  <si>
    <t>Povos e Comunidades
Tradicionais Quilombolas</t>
  </si>
  <si>
    <t>Pessoas de 70 a 74 anos</t>
  </si>
  <si>
    <t>Pessoas de 65 a 69 anos</t>
  </si>
  <si>
    <t xml:space="preserve"> Pessoas de 60 a 64 anos</t>
  </si>
  <si>
    <t>Comorbidades e Gestantes e Puérperas com comorbidades</t>
  </si>
  <si>
    <t>Pessoas com Deficiências Permanente com cadastro no BPC</t>
  </si>
  <si>
    <t>Pessoas com Deficiência Permanente</t>
  </si>
  <si>
    <t>Pessoas em Situação de Rua</t>
  </si>
  <si>
    <t>População Privada de Liberdade</t>
  </si>
  <si>
    <r>
      <t>Funcionário do Sistema de Privação de Liberdade</t>
    </r>
    <r>
      <rPr>
        <b/>
        <vertAlign val="superscript"/>
        <sz val="10"/>
        <rFont val="Calibri"/>
        <family val="2"/>
        <scheme val="minor"/>
      </rPr>
      <t>a</t>
    </r>
  </si>
  <si>
    <t>Trabalhadores de Educação do Ensino Básico</t>
  </si>
  <si>
    <t>Trabalhadores de Educação do Ensino Superior</t>
  </si>
  <si>
    <t>Forças de Segurança e Salvamento</t>
  </si>
  <si>
    <t>Forças Armadas</t>
  </si>
  <si>
    <t xml:space="preserve">Trabalhadores de Transporte Coletivo Rodoviário
Passageiros Urbano e de Longo Curso </t>
  </si>
  <si>
    <t>Trabalhadores de Transporte Metroviário e Ferroviário</t>
  </si>
  <si>
    <t>Trabalhadores de Transporte Aéreo</t>
  </si>
  <si>
    <t>Trabalhadores de Transporte de Aquaviário</t>
  </si>
  <si>
    <t>Caminhoneiros</t>
  </si>
  <si>
    <t>Trabalhadores Portuários</t>
  </si>
  <si>
    <t>Trabalhadores Industriais</t>
  </si>
  <si>
    <t>Trabalhadores da Limpeza Urbana e Manejo de Resíduos Sólidos</t>
  </si>
  <si>
    <t>Total</t>
  </si>
  <si>
    <t>Rondônia</t>
  </si>
  <si>
    <t>-</t>
  </si>
  <si>
    <t>Acre</t>
  </si>
  <si>
    <t>Amazonas</t>
  </si>
  <si>
    <t>Roraima</t>
  </si>
  <si>
    <t>Pará</t>
  </si>
  <si>
    <t>Amapá</t>
  </si>
  <si>
    <t>Tocantins</t>
  </si>
  <si>
    <t>NORTE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</si>
  <si>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</si>
  <si>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</si>
  <si>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</si>
  <si>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</si>
  <si>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</si>
  <si>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</si>
  <si>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</si>
  <si>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</si>
  <si>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</si>
  <si>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NORDESTE</t>
  </si>
  <si>
    <t>Minas Gerais</t>
  </si>
  <si>
    <t>Espírito Santo</t>
  </si>
  <si>
    <t>Rio de Janeiro</t>
  </si>
  <si>
    <t>São Paulo</t>
  </si>
  <si>
    <t>SUDESTE</t>
  </si>
  <si>
    <t>Paraná</t>
  </si>
  <si>
    <t>Santa Catarina</t>
  </si>
  <si>
    <t>Rio Grande do Sul</t>
  </si>
  <si>
    <t>SUL</t>
  </si>
  <si>
    <t>Mato Grosso do Sul</t>
  </si>
  <si>
    <t>Mato Grosso</t>
  </si>
  <si>
    <t>Goiás</t>
  </si>
  <si>
    <t>Distrito Federal</t>
  </si>
  <si>
    <t>CENTRO-OESTE</t>
  </si>
  <si>
    <t>BRASIL</t>
  </si>
  <si>
    <t>Legendas:</t>
  </si>
  <si>
    <t xml:space="preserve">* dados preliminares e sujeitos a alterações </t>
  </si>
  <si>
    <r>
      <rPr>
        <vertAlign val="superscript"/>
        <sz val="14"/>
        <rFont val="Calibri"/>
        <family val="2"/>
        <scheme val="minor"/>
      </rPr>
      <t>a</t>
    </r>
    <r>
      <rPr>
        <sz val="14"/>
        <rFont val="Calibri"/>
        <family val="2"/>
        <scheme val="minor"/>
      </rPr>
      <t xml:space="preserve"> exceto trabalhadores de saúde.</t>
    </r>
  </si>
  <si>
    <t>Fonte:</t>
  </si>
  <si>
    <t xml:space="preserve">1) Pessoas com 60 anos ou mais institucionalizadas e Pessoas com Deficiência Institucionalizadas: Sistema Único da Assistência Social - SUAS, 2019 -estimada a partir do censo SUAS. O grupo prioritário Pessoas com 60 anos ou mais institucionalizadas foi estimado com uma margem de erro de 100% para incorporar os estabelecimentos privados não registrados no censo. O estado do MT encaminhou o excedente populacional pactuado na CIB, baseados em estimativas municipais. </t>
  </si>
  <si>
    <t>2) Povos indígenas vivendo em terras indígenas: dados disponibilizados pelo Departamento de Saúde Indígena – DESAI, de 2021, incluiu indígenas acima de 18 anos atendidos pelo subsistema de saúde indígena.</t>
  </si>
  <si>
    <t xml:space="preserve">3) Trabalhadores de Saúde: estimativa da Campanha de Influenza de 2020 - dados preliminares, incluiu indivíduos entre 18 a 59 anos. Para as faixas acima de 60 anos, foi baseada no banco do CNES. Os estados do CE, PB, PE,MS, MT, RS, SC e TO encaminharam os excedentes populacionais pactuados na CIB, baseados em estimativas municipais. </t>
  </si>
  <si>
    <t>4) Pessoas com 60 a 64 anos, 65 a 69 anos, 70 a 74 anos, 75 a 79 anos, 80 ou mais: Estimativas preliminares elaboradas pelo Ministério da Saúde/SVS/DASNT/CGIAE, de 2020.</t>
  </si>
  <si>
    <t xml:space="preserve">5) Povos e Comunidades Tradicionais Ribeirinha: base de dados do SISAB, Secretaria de Atenção Primária à Saúde ­ SAPS, outubro de 2020, incluiu indivíduos entre 18 a 59 anos. Os estados AP, MS e PR  encaminharam os excedentes populacionais pactuados na CIB baseados em estimativas municipais. </t>
  </si>
  <si>
    <t xml:space="preserve">6)Povos e Comunidades Tradicionais Quilombola: dados do Censo do IBGE-2010, tendo como referência as áreas mapeadas em 2020, incluiu indivíduos acima de 18 anos. Os estados AP, PB e MS encaminharam os excedentes populacionais pactuados na CIB baseados em estimativas municipais. </t>
  </si>
  <si>
    <t>7) Comorbidades: IBGE, Diretoria de Pesquisas, Coordenação de Trabalho e Rendimento, Pesquisa Nacional de Saúde, de 2019, incluiu indivíduos entre 18 a 59 anos;</t>
  </si>
  <si>
    <t>8) Pessoas em situação de Rua e Pessoas com Deficiência Institucionalizadas : Base Cadastro Único, de 2021, incluiu indivíduos entre 18 a 59 anos</t>
  </si>
  <si>
    <t>9) Pessoas com Deficiências Permanente Severa: dados do Censo do IBGE, de 2010, incluiu indivíduos entre 18 a 59 anos.</t>
  </si>
  <si>
    <t>10) População Privada de Liberdade e Funcionário do Sistema de Privação de Liberdade: base de dados do Departamento Penitenciário Nacional- Infopen, de 2020, incluiu indivíduos acima de 18 anos.</t>
  </si>
  <si>
    <t xml:space="preserve">11) Força de Segurança e Salvamento: dados  disponibilizados  pelas secretarias de defesa dos estados de AP, MA, MT, PE, PR, RN, RO, RR, SC, TO. Os demais estados o grupo Força de Segurança e Salvamento foi definido a partir da subtração dos dados do grupo Força de Segurança e Salvamento da Campanha de Influenza, de 2020, pelo grupo das Forças Armadas da atual campanha, com exceção dos estados de AM, RJ e MS. Nesses estados, foram estimados os dados de Força de Segurança e Salvamento da Campanha de Influenza divido por 2 (média entre os dados do Grupo de Força de Segurança e Salvamento e Forças Armadas dos outros estados). Os estados de MT, RR e PE encaminharam os excedentes populacionais pactuados na CIB, baseado em estimativas municipais. </t>
  </si>
  <si>
    <t xml:space="preserve">12) Força Armada: Ministério da Defesa, de dezembro de 2020, incluiu indivíduos acima de 18 anos. O estado de RR encaminhou o excedente populacional pactuado na CIB baseado em estimativas municipais. </t>
  </si>
  <si>
    <t>13) Trabalhadores de Ensino Básico e Trabalhadores de Ensino Superior: Instituto Nacional de Estudos e Pesquisas Educacionais Anísio Teixeira (INEP), de 2019, incluiu indivíduos entre 18 a 59 anos.</t>
  </si>
  <si>
    <t>14) Caminhoneiros: Base CAGED e ANTT (RNTRC), de 2020, incluiu indivíduos acima de 18 anos.</t>
  </si>
  <si>
    <t>15) Trabalhadores Portuários: Base CAGED, ATP e ABTP, de 2020, incluiu indivíduos acima de 18 anos.</t>
  </si>
  <si>
    <t>16) Trabalhadores de Transporte Coletivo Rodoviário Passageiros Urbano e de Longo Curso, Trabalhadores de Transporte Metroviário e Ferroviário e Trabalhadores de Transporte de Aquaviário: Base CAGED, de 2020, incluiu indivíduos acima de 18 anos.</t>
  </si>
  <si>
    <t>17) Trabalhadores de Transporte Aéreo: Base CAGED, de 2020, dados concecidos pelos aeroportos e empresas de serviços auxliares ao transporte aéreo e ANEAA, incluiu indivíduos acima de 18 anos.</t>
  </si>
  <si>
    <t>18) Trabalhadores Industriais: Pesquisa Nacional de Saúde, de 2019, e base de dados do CNAE e SESI, de 2020, incluiu indivíduos de 18 a 59 anos.</t>
  </si>
  <si>
    <t xml:space="preserve">19) Trabalhadores da Limpeza Urbana e Manejo de Resíduos Sólidos: Relação Anual de Informações Sociais (RAIS, 2020), fornecida pela Confederação Nacional dos Trabalhadores em Empresas de Prestação de
Serviços de Asseio e Conservação, Limpeza Urbana e Áreas Verdes - CONASCON, incluiu indivíduos de 18 a 59 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</si>
</sst>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</font>
    <font>
      <vertAlign val="superscript"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3" fontId="5" fillId="3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justify"/>
    </xf>
    <xf numFmtId="0" fontId="6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3" fontId="2" fillId="4" borderId="0" xfId="0" applyNumberFormat="1" applyFont="1" applyFill="1" applyBorder="1" applyAlignment="1">
      <alignment horizontal="center"/>
    </xf>
    <xf numFmtId="0" fontId="2" fillId="5" borderId="3" xfId="0" applyFont="1" applyFill="1" applyBorder="1"/>
    <xf numFmtId="3" fontId="2" fillId="5" borderId="3" xfId="0" applyNumberFormat="1" applyFont="1" applyFill="1" applyBorder="1" applyAlignment="1">
      <alignment horizontal="center"/>
    </xf>
    <xf numFmtId="0" fontId="2" fillId="3" borderId="0" xfId="0" applyFont="1" applyFill="1" applyBorder="1"/>
    <xf numFmtId="3" fontId="0" fillId="3" borderId="0" xfId="0" applyNumberFormat="1" applyFill="1" applyBorder="1"/>
    <xf numFmtId="0" fontId="0" fillId="3" borderId="0" xfId="0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0" fontId="7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0" fillId="3" borderId="1" xfId="0" applyNumberFormat="1" applyFill="1" applyBorder="1"/>
    <xf numFmtId="3" fontId="8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/>
    <xf numFmtId="0" fontId="5" fillId="3" borderId="0" xfId="0" applyFont="1" applyFill="1" applyAlignment="1"/>
    <xf numFmtId="0" fontId="0" fillId="3" borderId="0" xfId="0" applyFill="1"/>
    <xf numFmtId="0" fontId="1" fillId="3" borderId="0" xfId="0" applyFont="1" applyFill="1"/>
    <xf numFmtId="3" fontId="2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/>
    <xf numFmtId="0" fontId="5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Normal="100" workbookViewId="0">
      <selection activeCell="J13" sqref="J13"/>
    </sheetView>
  </sheetViews>
  <sheetFormatPr defaultRowHeight="15" x14ac:dyDescent="0.25"/>
  <cols>
    <col min="33" max="33" width="9.85546875" bestFit="1" customWidth="1"/>
  </cols>
  <sheetData>
    <row r="1" spans="1:33" x14ac:dyDescent="0.25">
      <c r="A1" s="1"/>
      <c r="B1" s="2"/>
      <c r="C1" s="3"/>
      <c r="D1" s="4"/>
      <c r="E1" s="2"/>
      <c r="F1" s="3"/>
      <c r="G1" s="3"/>
      <c r="H1" s="3"/>
      <c r="I1" s="2"/>
      <c r="J1" s="2"/>
      <c r="K1" s="2"/>
      <c r="L1" s="2"/>
      <c r="M1" s="2"/>
      <c r="N1" s="5" t="s">
        <v>0</v>
      </c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40.2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</row>
    <row r="3" spans="1:33" x14ac:dyDescent="0.25">
      <c r="A3" s="7" t="s">
        <v>34</v>
      </c>
      <c r="B3" s="8">
        <v>140</v>
      </c>
      <c r="C3" s="8" t="s">
        <v>35</v>
      </c>
      <c r="D3" s="9">
        <v>6391.5</v>
      </c>
      <c r="E3" s="9">
        <v>45897.657694290137</v>
      </c>
      <c r="F3" s="8">
        <v>3668.4445453575918</v>
      </c>
      <c r="G3" s="8">
        <v>5334.9716699218679</v>
      </c>
      <c r="H3" s="8">
        <v>9222.5837847205403</v>
      </c>
      <c r="I3" s="8">
        <v>18578</v>
      </c>
      <c r="J3" s="8" t="s">
        <v>35</v>
      </c>
      <c r="K3" s="8">
        <v>1410</v>
      </c>
      <c r="L3" s="8">
        <v>29910</v>
      </c>
      <c r="M3" s="8">
        <v>46173</v>
      </c>
      <c r="N3" s="8">
        <v>65251</v>
      </c>
      <c r="O3" s="8">
        <v>123432</v>
      </c>
      <c r="P3" s="8">
        <v>15937</v>
      </c>
      <c r="Q3" s="8">
        <v>43902.8</v>
      </c>
      <c r="R3" s="8">
        <v>225</v>
      </c>
      <c r="S3" s="8">
        <v>13359</v>
      </c>
      <c r="T3" s="8">
        <v>2448</v>
      </c>
      <c r="U3" s="8">
        <v>17488</v>
      </c>
      <c r="V3" s="8">
        <v>6250</v>
      </c>
      <c r="W3" s="8">
        <v>8529</v>
      </c>
      <c r="X3" s="8">
        <v>3532</v>
      </c>
      <c r="Y3" s="8">
        <v>4011</v>
      </c>
      <c r="Z3" s="8" t="s">
        <v>35</v>
      </c>
      <c r="AA3" s="8">
        <v>2279</v>
      </c>
      <c r="AB3" s="8">
        <v>760</v>
      </c>
      <c r="AC3" s="8">
        <v>8173.8053822244956</v>
      </c>
      <c r="AD3" s="8">
        <v>663</v>
      </c>
      <c r="AE3" s="8">
        <v>28831.197589389991</v>
      </c>
      <c r="AF3" s="8">
        <v>421.33333333333331</v>
      </c>
      <c r="AG3" s="8">
        <f t="shared" ref="AG3:AG9" si="0">SUM(B3:AF3)</f>
        <v>512219.29399923794</v>
      </c>
    </row>
    <row r="4" spans="1:33" x14ac:dyDescent="0.25">
      <c r="A4" s="7" t="s">
        <v>36</v>
      </c>
      <c r="B4" s="8">
        <v>244</v>
      </c>
      <c r="C4" s="8" t="s">
        <v>35</v>
      </c>
      <c r="D4" s="9">
        <v>12281</v>
      </c>
      <c r="E4" s="9">
        <v>18667.780332056194</v>
      </c>
      <c r="F4" s="8">
        <v>1854.9536338206719</v>
      </c>
      <c r="G4" s="8">
        <v>2697.6351865466877</v>
      </c>
      <c r="H4" s="8">
        <v>4663.4111796326397</v>
      </c>
      <c r="I4" s="8">
        <v>8499</v>
      </c>
      <c r="J4" s="8">
        <v>20583</v>
      </c>
      <c r="K4" s="8" t="s">
        <v>35</v>
      </c>
      <c r="L4" s="8">
        <v>12405</v>
      </c>
      <c r="M4" s="8">
        <v>17635</v>
      </c>
      <c r="N4" s="8">
        <v>23392</v>
      </c>
      <c r="O4" s="8">
        <v>49338</v>
      </c>
      <c r="P4" s="8">
        <v>9688</v>
      </c>
      <c r="Q4" s="8">
        <v>21780</v>
      </c>
      <c r="R4" s="8">
        <v>139</v>
      </c>
      <c r="S4" s="8">
        <v>7914</v>
      </c>
      <c r="T4" s="8">
        <v>1494</v>
      </c>
      <c r="U4" s="8">
        <v>14270</v>
      </c>
      <c r="V4" s="8">
        <v>3608</v>
      </c>
      <c r="W4" s="8">
        <v>3357</v>
      </c>
      <c r="X4" s="8">
        <v>2309</v>
      </c>
      <c r="Y4" s="8">
        <v>967</v>
      </c>
      <c r="Z4" s="8">
        <v>2</v>
      </c>
      <c r="AA4" s="8">
        <v>572</v>
      </c>
      <c r="AB4" s="8">
        <v>719</v>
      </c>
      <c r="AC4" s="8">
        <v>898.43500019671876</v>
      </c>
      <c r="AD4" s="8" t="s">
        <v>35</v>
      </c>
      <c r="AE4" s="8">
        <v>5192.5376962500013</v>
      </c>
      <c r="AF4" s="8">
        <v>274.33333333333331</v>
      </c>
      <c r="AG4" s="8">
        <f t="shared" si="0"/>
        <v>245445.08636183626</v>
      </c>
    </row>
    <row r="5" spans="1:33" x14ac:dyDescent="0.25">
      <c r="A5" s="7" t="s">
        <v>37</v>
      </c>
      <c r="B5" s="8">
        <v>400</v>
      </c>
      <c r="C5" s="8">
        <v>60</v>
      </c>
      <c r="D5" s="9">
        <v>101487</v>
      </c>
      <c r="E5" s="9">
        <v>96575.022113599509</v>
      </c>
      <c r="F5" s="8">
        <v>7787.9471520641555</v>
      </c>
      <c r="G5" s="8">
        <v>11325.911270947374</v>
      </c>
      <c r="H5" s="8">
        <v>19579.14157698847</v>
      </c>
      <c r="I5" s="8">
        <v>36050</v>
      </c>
      <c r="J5" s="8">
        <v>352695</v>
      </c>
      <c r="K5" s="8">
        <v>8667</v>
      </c>
      <c r="L5" s="8">
        <v>54887</v>
      </c>
      <c r="M5" s="8">
        <v>82333</v>
      </c>
      <c r="N5" s="8">
        <v>113860</v>
      </c>
      <c r="O5" s="8">
        <v>212901</v>
      </c>
      <c r="P5" s="8">
        <v>31623</v>
      </c>
      <c r="Q5" s="8">
        <v>101587.20000000001</v>
      </c>
      <c r="R5" s="8">
        <v>836</v>
      </c>
      <c r="S5" s="8">
        <v>12477</v>
      </c>
      <c r="T5" s="8">
        <v>1403</v>
      </c>
      <c r="U5" s="8">
        <v>51583</v>
      </c>
      <c r="V5" s="8">
        <v>10084</v>
      </c>
      <c r="W5" s="8">
        <v>8366</v>
      </c>
      <c r="X5" s="8">
        <v>18350</v>
      </c>
      <c r="Y5" s="8">
        <v>11443</v>
      </c>
      <c r="Z5" s="8">
        <v>1</v>
      </c>
      <c r="AA5" s="8">
        <v>1756</v>
      </c>
      <c r="AB5" s="8">
        <v>4319</v>
      </c>
      <c r="AC5" s="8">
        <v>7040.996034150372</v>
      </c>
      <c r="AD5" s="8">
        <v>3268</v>
      </c>
      <c r="AE5" s="8">
        <v>66524.63066741002</v>
      </c>
      <c r="AF5" s="8">
        <v>3538</v>
      </c>
      <c r="AG5" s="8">
        <f t="shared" si="0"/>
        <v>1432807.8488151601</v>
      </c>
    </row>
    <row r="6" spans="1:33" x14ac:dyDescent="0.25">
      <c r="A6" s="7" t="s">
        <v>38</v>
      </c>
      <c r="B6" s="8">
        <v>100</v>
      </c>
      <c r="C6" s="8" t="s">
        <v>35</v>
      </c>
      <c r="D6" s="9">
        <v>31143</v>
      </c>
      <c r="E6" s="9">
        <v>14225.111139017959</v>
      </c>
      <c r="F6" s="8">
        <v>808.52308453316402</v>
      </c>
      <c r="G6" s="8">
        <v>1175.824711844406</v>
      </c>
      <c r="H6" s="8">
        <v>2032.6522036224301</v>
      </c>
      <c r="I6" s="8">
        <v>4305</v>
      </c>
      <c r="J6" s="8">
        <v>1313</v>
      </c>
      <c r="K6" s="8" t="s">
        <v>35</v>
      </c>
      <c r="L6" s="8">
        <v>7566</v>
      </c>
      <c r="M6" s="8">
        <v>11602</v>
      </c>
      <c r="N6" s="8">
        <v>16481</v>
      </c>
      <c r="O6" s="8">
        <v>35086</v>
      </c>
      <c r="P6" s="8">
        <v>4277</v>
      </c>
      <c r="Q6" s="8">
        <v>12834.2</v>
      </c>
      <c r="R6" s="8">
        <v>1682</v>
      </c>
      <c r="S6" s="8">
        <v>3819</v>
      </c>
      <c r="T6" s="8">
        <v>259</v>
      </c>
      <c r="U6" s="8">
        <v>9085</v>
      </c>
      <c r="V6" s="8">
        <v>2378</v>
      </c>
      <c r="W6" s="8">
        <v>4403</v>
      </c>
      <c r="X6" s="8">
        <v>4633</v>
      </c>
      <c r="Y6" s="8">
        <v>619</v>
      </c>
      <c r="Z6" s="8" t="s">
        <v>35</v>
      </c>
      <c r="AA6" s="8">
        <v>1238</v>
      </c>
      <c r="AB6" s="8">
        <v>1676</v>
      </c>
      <c r="AC6" s="8">
        <v>395.50671204312073</v>
      </c>
      <c r="AD6" s="8" t="s">
        <v>35</v>
      </c>
      <c r="AE6" s="8">
        <v>4138.1366886900014</v>
      </c>
      <c r="AF6" s="8">
        <v>437.66666666666669</v>
      </c>
      <c r="AG6" s="8">
        <f t="shared" si="0"/>
        <v>177712.62120641774</v>
      </c>
    </row>
    <row r="7" spans="1:33" x14ac:dyDescent="0.25">
      <c r="A7" s="7" t="s">
        <v>39</v>
      </c>
      <c r="B7" s="8">
        <v>962</v>
      </c>
      <c r="C7" s="8">
        <v>10</v>
      </c>
      <c r="D7" s="9">
        <v>25691.5</v>
      </c>
      <c r="E7" s="9">
        <v>171687.74058315498</v>
      </c>
      <c r="F7" s="8">
        <v>19613.075292320049</v>
      </c>
      <c r="G7" s="8">
        <v>28523.042873031191</v>
      </c>
      <c r="H7" s="8">
        <v>49307.881834648761</v>
      </c>
      <c r="I7" s="8">
        <v>93002</v>
      </c>
      <c r="J7" s="8">
        <v>93447</v>
      </c>
      <c r="K7" s="8">
        <v>129770</v>
      </c>
      <c r="L7" s="8">
        <v>137809</v>
      </c>
      <c r="M7" s="8">
        <v>199911</v>
      </c>
      <c r="N7" s="8">
        <v>265574</v>
      </c>
      <c r="O7" s="8">
        <v>525202</v>
      </c>
      <c r="P7" s="8">
        <v>69240</v>
      </c>
      <c r="Q7" s="8">
        <v>240490.40000000002</v>
      </c>
      <c r="R7" s="8">
        <v>1136</v>
      </c>
      <c r="S7" s="8">
        <v>20301</v>
      </c>
      <c r="T7" s="8">
        <v>2383</v>
      </c>
      <c r="U7" s="8">
        <v>98334</v>
      </c>
      <c r="V7" s="8">
        <v>18445</v>
      </c>
      <c r="W7" s="8">
        <v>12887</v>
      </c>
      <c r="X7" s="8">
        <v>14800</v>
      </c>
      <c r="Y7" s="8">
        <v>13490</v>
      </c>
      <c r="Z7" s="8">
        <v>512.19927435110242</v>
      </c>
      <c r="AA7" s="8">
        <v>1195</v>
      </c>
      <c r="AB7" s="8">
        <v>62</v>
      </c>
      <c r="AC7" s="8">
        <v>15117.145438092615</v>
      </c>
      <c r="AD7" s="8">
        <v>4537</v>
      </c>
      <c r="AE7" s="8">
        <v>143748.6192842999</v>
      </c>
      <c r="AF7" s="8">
        <v>4514</v>
      </c>
      <c r="AG7" s="8">
        <f t="shared" si="0"/>
        <v>2401702.6045798985</v>
      </c>
    </row>
    <row r="8" spans="1:33" x14ac:dyDescent="0.25">
      <c r="A8" s="7" t="s">
        <v>40</v>
      </c>
      <c r="B8" s="8">
        <v>76</v>
      </c>
      <c r="C8" s="8" t="s">
        <v>35</v>
      </c>
      <c r="D8" s="9">
        <v>5596</v>
      </c>
      <c r="E8" s="9">
        <v>20770.176417516832</v>
      </c>
      <c r="F8" s="8">
        <v>1478.166176950848</v>
      </c>
      <c r="G8" s="8">
        <v>2149.6780392793921</v>
      </c>
      <c r="H8" s="8">
        <v>3716.1557837697601</v>
      </c>
      <c r="I8" s="8">
        <v>6598</v>
      </c>
      <c r="J8" s="8">
        <v>33293</v>
      </c>
      <c r="K8" s="9">
        <v>15652</v>
      </c>
      <c r="L8" s="8">
        <v>9294</v>
      </c>
      <c r="M8" s="8">
        <v>14985</v>
      </c>
      <c r="N8" s="8">
        <v>21721</v>
      </c>
      <c r="O8" s="8">
        <v>41543</v>
      </c>
      <c r="P8" s="8">
        <v>6948</v>
      </c>
      <c r="Q8" s="8">
        <v>19841.2</v>
      </c>
      <c r="R8" s="8">
        <v>45</v>
      </c>
      <c r="S8" s="8">
        <v>2752</v>
      </c>
      <c r="T8" s="8">
        <v>465</v>
      </c>
      <c r="U8" s="8">
        <v>11305</v>
      </c>
      <c r="V8" s="8">
        <v>3140</v>
      </c>
      <c r="W8" s="8">
        <v>7661</v>
      </c>
      <c r="X8" s="8">
        <v>1278</v>
      </c>
      <c r="Y8" s="8">
        <v>1488</v>
      </c>
      <c r="Z8" s="8" t="s">
        <v>35</v>
      </c>
      <c r="AA8" s="8">
        <v>360</v>
      </c>
      <c r="AB8" s="8" t="s">
        <v>35</v>
      </c>
      <c r="AC8" s="8">
        <v>366.20991855844511</v>
      </c>
      <c r="AD8" s="8">
        <v>161</v>
      </c>
      <c r="AE8" s="8">
        <v>8251.4415419800061</v>
      </c>
      <c r="AF8" s="8">
        <v>426.33333333333331</v>
      </c>
      <c r="AG8" s="8">
        <f t="shared" si="0"/>
        <v>241360.36121138863</v>
      </c>
    </row>
    <row r="9" spans="1:33" x14ac:dyDescent="0.25">
      <c r="A9" s="7" t="s">
        <v>41</v>
      </c>
      <c r="B9" s="8">
        <v>424</v>
      </c>
      <c r="C9" s="8" t="s">
        <v>35</v>
      </c>
      <c r="D9" s="9">
        <v>7488</v>
      </c>
      <c r="E9" s="9">
        <v>55626.088226505315</v>
      </c>
      <c r="F9" s="8">
        <v>4820.1421031616155</v>
      </c>
      <c r="G9" s="8">
        <v>7009.8705997634634</v>
      </c>
      <c r="H9" s="8">
        <v>12117.98729707492</v>
      </c>
      <c r="I9" s="8">
        <v>20791</v>
      </c>
      <c r="J9" s="8" t="s">
        <v>35</v>
      </c>
      <c r="K9" s="8">
        <v>6551</v>
      </c>
      <c r="L9" s="8">
        <v>30583</v>
      </c>
      <c r="M9" s="8">
        <v>42077</v>
      </c>
      <c r="N9" s="8">
        <v>53833</v>
      </c>
      <c r="O9" s="8">
        <v>118526</v>
      </c>
      <c r="P9" s="8">
        <v>14019</v>
      </c>
      <c r="Q9" s="8">
        <v>39903.199999999997</v>
      </c>
      <c r="R9" s="8">
        <v>191</v>
      </c>
      <c r="S9" s="8">
        <v>4300</v>
      </c>
      <c r="T9" s="8">
        <v>1266</v>
      </c>
      <c r="U9" s="8">
        <v>23454</v>
      </c>
      <c r="V9" s="8">
        <v>7550</v>
      </c>
      <c r="W9" s="8">
        <v>5119</v>
      </c>
      <c r="X9" s="8">
        <v>748</v>
      </c>
      <c r="Y9" s="8">
        <v>1881</v>
      </c>
      <c r="Z9" s="8">
        <v>3.199274351102428</v>
      </c>
      <c r="AA9" s="8">
        <v>4445</v>
      </c>
      <c r="AB9" s="8">
        <v>6</v>
      </c>
      <c r="AC9" s="8">
        <v>6816.3872841011926</v>
      </c>
      <c r="AD9" s="8">
        <v>49</v>
      </c>
      <c r="AE9" s="8">
        <v>20457.322816809996</v>
      </c>
      <c r="AF9" s="8">
        <v>246.33333333333334</v>
      </c>
      <c r="AG9" s="8">
        <f t="shared" si="0"/>
        <v>490301.53093510098</v>
      </c>
    </row>
    <row r="10" spans="1:33" x14ac:dyDescent="0.25">
      <c r="A10" s="10" t="s">
        <v>42</v>
      </c>
      <c r="B10" s="11">
        <f>SUM(B3:B9)</f>
        <v>2346</v>
      </c>
      <c r="C10" s="11">
        <f>SUM(C3:C9)</f>
        <v>70</v>
      </c>
      <c r="D10" s="11">
        <f>SUM(D3:D9)</f>
        <v>190078</v>
      </c>
      <c r="E10" s="11">
        <f t="shared" ref="E10:N10" si="1">SUM(E3:E9)</f>
        <v>423449.57650614093</v>
      </c>
      <c r="F10" s="11">
        <f t="shared" si="1"/>
        <v>40031.251988208096</v>
      </c>
      <c r="G10" s="11">
        <f t="shared" si="1"/>
        <v>58216.934351334377</v>
      </c>
      <c r="H10" s="11">
        <f t="shared" si="1"/>
        <v>100639.81366045753</v>
      </c>
      <c r="I10" s="11">
        <f t="shared" si="1"/>
        <v>187823</v>
      </c>
      <c r="J10" s="11">
        <f>SUM(J3:J9)</f>
        <v>501331</v>
      </c>
      <c r="K10" s="11">
        <f>SUM(K3:K9)</f>
        <v>162050</v>
      </c>
      <c r="L10" s="11">
        <f t="shared" si="1"/>
        <v>282454</v>
      </c>
      <c r="M10" s="11">
        <f t="shared" si="1"/>
        <v>414716</v>
      </c>
      <c r="N10" s="11">
        <f t="shared" si="1"/>
        <v>560112</v>
      </c>
      <c r="O10" s="11">
        <f>SUM(O3:O9)</f>
        <v>1106028</v>
      </c>
      <c r="P10" s="11">
        <f>SUM(P3:P9)</f>
        <v>151732</v>
      </c>
      <c r="Q10" s="11">
        <v>480339</v>
      </c>
      <c r="R10" s="11">
        <f t="shared" ref="R10" si="2">SUM(R3:R9)</f>
        <v>4254</v>
      </c>
      <c r="S10" s="11">
        <f>SUM(S3:S9)</f>
        <v>64922</v>
      </c>
      <c r="T10" s="11">
        <f>SUM(T3:T9)</f>
        <v>9718</v>
      </c>
      <c r="U10" s="11">
        <f t="shared" ref="U10:AF10" si="3">SUM(U3:U9)</f>
        <v>225519</v>
      </c>
      <c r="V10" s="11">
        <f t="shared" si="3"/>
        <v>51455</v>
      </c>
      <c r="W10" s="11">
        <f t="shared" si="3"/>
        <v>50322</v>
      </c>
      <c r="X10" s="11">
        <f t="shared" si="3"/>
        <v>45650</v>
      </c>
      <c r="Y10" s="11">
        <f t="shared" si="3"/>
        <v>33899</v>
      </c>
      <c r="Z10" s="11">
        <f>SUM(Z3:Z9)</f>
        <v>518.39854870220483</v>
      </c>
      <c r="AA10" s="11">
        <f t="shared" si="3"/>
        <v>11845</v>
      </c>
      <c r="AB10" s="11">
        <f t="shared" si="3"/>
        <v>7542</v>
      </c>
      <c r="AC10" s="11">
        <f>SUM(AC3:AC9)</f>
        <v>38808.485769366962</v>
      </c>
      <c r="AD10" s="11">
        <f t="shared" ref="AD10" si="4">SUM(AD3:AD9)</f>
        <v>8678</v>
      </c>
      <c r="AE10" s="11">
        <f t="shared" si="3"/>
        <v>277143.88628482993</v>
      </c>
      <c r="AF10" s="11">
        <f t="shared" si="3"/>
        <v>9858.0000000000018</v>
      </c>
      <c r="AG10" s="11">
        <f>SUM(AG3:AG9)</f>
        <v>5501549.3471090402</v>
      </c>
    </row>
    <row r="11" spans="1:33" x14ac:dyDescent="0.25">
      <c r="A11" s="7" t="s">
        <v>43</v>
      </c>
      <c r="B11" s="8">
        <v>264</v>
      </c>
      <c r="C11" s="8">
        <v>110</v>
      </c>
      <c r="D11" s="9">
        <v>18844</v>
      </c>
      <c r="E11" s="9">
        <v>171361.60782194542</v>
      </c>
      <c r="F11" s="8">
        <v>22981.418289497666</v>
      </c>
      <c r="G11" s="8">
        <v>33421.580725337924</v>
      </c>
      <c r="H11" s="8">
        <v>57776.000985164414</v>
      </c>
      <c r="I11" s="8">
        <v>92546</v>
      </c>
      <c r="J11" s="8">
        <v>2909</v>
      </c>
      <c r="K11" s="8">
        <v>170961</v>
      </c>
      <c r="L11" s="8">
        <v>131701</v>
      </c>
      <c r="M11" s="8">
        <v>179357</v>
      </c>
      <c r="N11" s="8">
        <v>223963</v>
      </c>
      <c r="O11" s="8">
        <v>402998</v>
      </c>
      <c r="P11" s="8">
        <v>68232</v>
      </c>
      <c r="Q11" s="8">
        <v>227822</v>
      </c>
      <c r="R11" s="8">
        <v>1391</v>
      </c>
      <c r="S11" s="8">
        <v>12241</v>
      </c>
      <c r="T11" s="8">
        <v>3491</v>
      </c>
      <c r="U11" s="8">
        <v>121392</v>
      </c>
      <c r="V11" s="8">
        <v>11994</v>
      </c>
      <c r="W11" s="8">
        <v>38788</v>
      </c>
      <c r="X11" s="8">
        <v>2571</v>
      </c>
      <c r="Y11" s="8">
        <v>8454</v>
      </c>
      <c r="Z11" s="8">
        <v>5834</v>
      </c>
      <c r="AA11" s="8">
        <v>1999</v>
      </c>
      <c r="AB11" s="8">
        <v>298</v>
      </c>
      <c r="AC11" s="8">
        <v>9045.3849883935945</v>
      </c>
      <c r="AD11" s="8">
        <v>7730</v>
      </c>
      <c r="AE11" s="8">
        <v>69300.022475249993</v>
      </c>
      <c r="AF11" s="8">
        <v>1895.3333333333333</v>
      </c>
      <c r="AG11" s="8">
        <f t="shared" ref="AG11:AG19" si="5">SUM(B11:AF11)</f>
        <v>2101671.3486189228</v>
      </c>
    </row>
    <row r="12" spans="1:33" x14ac:dyDescent="0.25">
      <c r="A12" s="7" t="s">
        <v>44</v>
      </c>
      <c r="B12" s="8">
        <v>460</v>
      </c>
      <c r="C12" s="8">
        <v>10</v>
      </c>
      <c r="D12" s="9" t="s">
        <v>35</v>
      </c>
      <c r="E12" s="9">
        <v>84325.683149762219</v>
      </c>
      <c r="F12" s="8">
        <v>12026.403491147892</v>
      </c>
      <c r="G12" s="8">
        <v>17489.843753401816</v>
      </c>
      <c r="H12" s="8">
        <v>30234.752755450292</v>
      </c>
      <c r="I12" s="8">
        <v>52590</v>
      </c>
      <c r="J12" s="8" t="s">
        <v>35</v>
      </c>
      <c r="K12" s="8">
        <v>42250</v>
      </c>
      <c r="L12" s="8">
        <v>77809</v>
      </c>
      <c r="M12" s="8">
        <v>103258</v>
      </c>
      <c r="N12" s="8">
        <v>128720</v>
      </c>
      <c r="O12" s="8">
        <v>211135</v>
      </c>
      <c r="P12" s="8">
        <v>33466</v>
      </c>
      <c r="Q12" s="8">
        <v>115943.4</v>
      </c>
      <c r="R12" s="8">
        <v>626</v>
      </c>
      <c r="S12" s="8">
        <v>4658</v>
      </c>
      <c r="T12" s="8">
        <v>947</v>
      </c>
      <c r="U12" s="8">
        <v>53274</v>
      </c>
      <c r="V12" s="8">
        <v>9598</v>
      </c>
      <c r="W12" s="8">
        <v>4133</v>
      </c>
      <c r="X12" s="8">
        <v>2462</v>
      </c>
      <c r="Y12" s="8">
        <v>5455</v>
      </c>
      <c r="Z12" s="8">
        <v>246.97823053307286</v>
      </c>
      <c r="AA12" s="8">
        <v>3718</v>
      </c>
      <c r="AB12" s="8">
        <v>122</v>
      </c>
      <c r="AC12" s="8">
        <v>2490.2274461974271</v>
      </c>
      <c r="AD12" s="8">
        <v>28</v>
      </c>
      <c r="AE12" s="8">
        <v>27502.255082519998</v>
      </c>
      <c r="AF12" s="8">
        <v>1500.6666666666667</v>
      </c>
      <c r="AG12" s="8">
        <f t="shared" si="5"/>
        <v>1026479.2105756793</v>
      </c>
    </row>
    <row r="13" spans="1:33" x14ac:dyDescent="0.25">
      <c r="A13" s="7" t="s">
        <v>45</v>
      </c>
      <c r="B13" s="8">
        <v>2398</v>
      </c>
      <c r="C13" s="8">
        <v>132</v>
      </c>
      <c r="D13" s="9">
        <v>20427</v>
      </c>
      <c r="E13" s="9">
        <v>259464.37456508685</v>
      </c>
      <c r="F13" s="8">
        <v>38341.947968171538</v>
      </c>
      <c r="G13" s="8">
        <v>55760.201265322408</v>
      </c>
      <c r="H13" s="8">
        <v>96392.850766506046</v>
      </c>
      <c r="I13" s="8">
        <v>151349</v>
      </c>
      <c r="J13" s="8" t="s">
        <v>35</v>
      </c>
      <c r="K13" s="8">
        <v>30456</v>
      </c>
      <c r="L13" s="8">
        <v>220852</v>
      </c>
      <c r="M13" s="8">
        <v>276060</v>
      </c>
      <c r="N13" s="8">
        <v>344301</v>
      </c>
      <c r="O13" s="8">
        <v>639287</v>
      </c>
      <c r="P13" s="8">
        <v>102608</v>
      </c>
      <c r="Q13" s="8">
        <v>303528.8</v>
      </c>
      <c r="R13" s="8">
        <v>5217</v>
      </c>
      <c r="S13" s="8">
        <v>33710</v>
      </c>
      <c r="T13" s="8">
        <v>3651</v>
      </c>
      <c r="U13" s="8">
        <v>124633</v>
      </c>
      <c r="V13" s="8">
        <v>25110</v>
      </c>
      <c r="W13" s="8">
        <v>21770</v>
      </c>
      <c r="X13" s="8">
        <v>4684</v>
      </c>
      <c r="Y13" s="8">
        <v>18521</v>
      </c>
      <c r="Z13" s="8">
        <v>1201.7443483114707</v>
      </c>
      <c r="AA13" s="8">
        <v>1264</v>
      </c>
      <c r="AB13" s="8">
        <v>269</v>
      </c>
      <c r="AC13" s="8">
        <v>16682.082490065703</v>
      </c>
      <c r="AD13" s="8">
        <v>1764</v>
      </c>
      <c r="AE13" s="8">
        <v>117526.45548414001</v>
      </c>
      <c r="AF13" s="8">
        <v>4953.333333333333</v>
      </c>
      <c r="AG13" s="8">
        <f t="shared" si="5"/>
        <v>2922314.7902209372</v>
      </c>
    </row>
    <row r="14" spans="1:33" x14ac:dyDescent="0.25">
      <c r="A14" s="7" t="s">
        <v>46</v>
      </c>
      <c r="B14" s="8">
        <v>1400</v>
      </c>
      <c r="C14" s="8">
        <v>10</v>
      </c>
      <c r="D14" s="9">
        <v>3622</v>
      </c>
      <c r="E14" s="9">
        <v>111394.33821989529</v>
      </c>
      <c r="F14" s="8">
        <v>15077.536535319719</v>
      </c>
      <c r="G14" s="8">
        <v>21927.067255231381</v>
      </c>
      <c r="H14" s="8">
        <v>37905.396209448903</v>
      </c>
      <c r="I14" s="8">
        <v>58711</v>
      </c>
      <c r="J14" s="8" t="s">
        <v>35</v>
      </c>
      <c r="K14" s="8">
        <v>24980</v>
      </c>
      <c r="L14" s="8">
        <v>88004</v>
      </c>
      <c r="M14" s="8">
        <v>103294</v>
      </c>
      <c r="N14" s="8">
        <v>136938</v>
      </c>
      <c r="O14" s="8">
        <v>268811</v>
      </c>
      <c r="P14" s="8">
        <v>35236</v>
      </c>
      <c r="Q14" s="8">
        <v>118193.4</v>
      </c>
      <c r="R14" s="8">
        <v>1219</v>
      </c>
      <c r="S14" s="8">
        <v>10960</v>
      </c>
      <c r="T14" s="8">
        <v>1516</v>
      </c>
      <c r="U14" s="8">
        <v>44273</v>
      </c>
      <c r="V14" s="8">
        <v>13992</v>
      </c>
      <c r="W14" s="8">
        <v>8633</v>
      </c>
      <c r="X14" s="8">
        <v>8267</v>
      </c>
      <c r="Y14" s="8">
        <v>5399</v>
      </c>
      <c r="Z14" s="8">
        <v>300.20094892548144</v>
      </c>
      <c r="AA14" s="8">
        <v>34364</v>
      </c>
      <c r="AB14" s="8">
        <v>2309</v>
      </c>
      <c r="AC14" s="8">
        <v>6818.8286835582485</v>
      </c>
      <c r="AD14" s="8">
        <v>1030</v>
      </c>
      <c r="AE14" s="8">
        <v>49165.113449240009</v>
      </c>
      <c r="AF14" s="8">
        <v>2661</v>
      </c>
      <c r="AG14" s="8">
        <f t="shared" si="5"/>
        <v>1216410.8813016191</v>
      </c>
    </row>
    <row r="15" spans="1:33" x14ac:dyDescent="0.25">
      <c r="A15" s="7" t="s">
        <v>47</v>
      </c>
      <c r="B15" s="8">
        <v>1212</v>
      </c>
      <c r="C15" s="8">
        <v>120</v>
      </c>
      <c r="D15" s="9">
        <v>10092</v>
      </c>
      <c r="E15" s="9">
        <v>160802.05256429641</v>
      </c>
      <c r="F15" s="8">
        <v>18587.979930227091</v>
      </c>
      <c r="G15" s="8">
        <v>27032.259886368618</v>
      </c>
      <c r="H15" s="8">
        <v>46730.760183404294</v>
      </c>
      <c r="I15" s="8">
        <v>74019</v>
      </c>
      <c r="J15" s="8" t="s">
        <v>35</v>
      </c>
      <c r="K15" s="8">
        <v>21788</v>
      </c>
      <c r="L15" s="8">
        <v>106400</v>
      </c>
      <c r="M15" s="8">
        <v>129497</v>
      </c>
      <c r="N15" s="8">
        <v>158602</v>
      </c>
      <c r="O15" s="8">
        <v>280449</v>
      </c>
      <c r="P15" s="8">
        <v>46676</v>
      </c>
      <c r="Q15" s="8">
        <v>126020.4</v>
      </c>
      <c r="R15" s="8">
        <v>490</v>
      </c>
      <c r="S15" s="8">
        <v>12521</v>
      </c>
      <c r="T15" s="8">
        <v>2070</v>
      </c>
      <c r="U15" s="8">
        <v>55828</v>
      </c>
      <c r="V15" s="8">
        <v>18848</v>
      </c>
      <c r="W15" s="8">
        <v>10426</v>
      </c>
      <c r="X15" s="8">
        <v>2540</v>
      </c>
      <c r="Y15" s="8">
        <v>4893</v>
      </c>
      <c r="Z15" s="8">
        <v>227.6248953391013</v>
      </c>
      <c r="AA15" s="8">
        <v>872</v>
      </c>
      <c r="AB15" s="8">
        <v>59</v>
      </c>
      <c r="AC15" s="8">
        <v>5329.5750147539047</v>
      </c>
      <c r="AD15" s="8">
        <v>668</v>
      </c>
      <c r="AE15" s="8">
        <v>51536.654449310015</v>
      </c>
      <c r="AF15" s="8">
        <v>1402</v>
      </c>
      <c r="AG15" s="8">
        <f t="shared" si="5"/>
        <v>1375739.3069236993</v>
      </c>
    </row>
    <row r="16" spans="1:33" x14ac:dyDescent="0.25">
      <c r="A16" s="7" t="s">
        <v>48</v>
      </c>
      <c r="B16" s="8">
        <v>2462</v>
      </c>
      <c r="C16" s="8">
        <v>130</v>
      </c>
      <c r="D16" s="9">
        <v>26020.5</v>
      </c>
      <c r="E16" s="9">
        <v>301597.03115582099</v>
      </c>
      <c r="F16" s="8">
        <v>37376.228834591726</v>
      </c>
      <c r="G16" s="8">
        <v>54355.768363298645</v>
      </c>
      <c r="H16" s="8">
        <v>93965.002802109637</v>
      </c>
      <c r="I16" s="8">
        <v>156897</v>
      </c>
      <c r="J16" s="8" t="s">
        <v>35</v>
      </c>
      <c r="K16" s="8">
        <v>54411</v>
      </c>
      <c r="L16" s="8">
        <v>232209</v>
      </c>
      <c r="M16" s="8">
        <v>298020</v>
      </c>
      <c r="N16" s="8">
        <v>379819</v>
      </c>
      <c r="O16" s="8">
        <v>633642</v>
      </c>
      <c r="P16" s="8">
        <v>109331</v>
      </c>
      <c r="Q16" s="8">
        <v>320649.8</v>
      </c>
      <c r="R16" s="8">
        <v>2275</v>
      </c>
      <c r="S16" s="8">
        <v>32960</v>
      </c>
      <c r="T16" s="8">
        <v>2530</v>
      </c>
      <c r="U16" s="8">
        <v>109908</v>
      </c>
      <c r="V16" s="8">
        <v>26062</v>
      </c>
      <c r="W16" s="8">
        <v>34575</v>
      </c>
      <c r="X16" s="8">
        <v>12562</v>
      </c>
      <c r="Y16" s="8">
        <v>22912</v>
      </c>
      <c r="Z16" s="8">
        <v>2288.1674574379012</v>
      </c>
      <c r="AA16" s="8">
        <v>3627</v>
      </c>
      <c r="AB16" s="8">
        <v>1482</v>
      </c>
      <c r="AC16" s="8">
        <v>29123.454123224612</v>
      </c>
      <c r="AD16" s="8">
        <v>4589</v>
      </c>
      <c r="AE16" s="8">
        <v>155339.99205530997</v>
      </c>
      <c r="AF16" s="8">
        <v>9179</v>
      </c>
      <c r="AG16" s="8">
        <f t="shared" si="5"/>
        <v>3150297.9447917934</v>
      </c>
    </row>
    <row r="17" spans="1:33" x14ac:dyDescent="0.25">
      <c r="A17" s="7" t="s">
        <v>49</v>
      </c>
      <c r="B17" s="8">
        <v>1246</v>
      </c>
      <c r="C17" s="8">
        <v>10</v>
      </c>
      <c r="D17" s="9">
        <v>7781</v>
      </c>
      <c r="E17" s="9">
        <v>95928.554063846837</v>
      </c>
      <c r="F17" s="8">
        <v>10398.287177782504</v>
      </c>
      <c r="G17" s="8">
        <v>15122.095161390516</v>
      </c>
      <c r="H17" s="8">
        <v>26141.617660826982</v>
      </c>
      <c r="I17" s="8">
        <v>47007</v>
      </c>
      <c r="J17" s="8" t="s">
        <v>35</v>
      </c>
      <c r="K17" s="8">
        <v>54374</v>
      </c>
      <c r="L17" s="8">
        <v>69951</v>
      </c>
      <c r="M17" s="8">
        <v>95060</v>
      </c>
      <c r="N17" s="8">
        <v>119426</v>
      </c>
      <c r="O17" s="8">
        <v>249247</v>
      </c>
      <c r="P17" s="8">
        <v>44420</v>
      </c>
      <c r="Q17" s="8">
        <v>137313.20000000001</v>
      </c>
      <c r="R17" s="8">
        <v>922</v>
      </c>
      <c r="S17" s="8">
        <v>9856</v>
      </c>
      <c r="T17" s="8">
        <v>781</v>
      </c>
      <c r="U17" s="8">
        <v>44271</v>
      </c>
      <c r="V17" s="8">
        <v>9442</v>
      </c>
      <c r="W17" s="8">
        <v>11029</v>
      </c>
      <c r="X17" s="8">
        <v>975</v>
      </c>
      <c r="Y17" s="8">
        <v>5435</v>
      </c>
      <c r="Z17" s="8">
        <v>298.00167457437902</v>
      </c>
      <c r="AA17" s="8">
        <v>683</v>
      </c>
      <c r="AB17" s="8">
        <v>46</v>
      </c>
      <c r="AC17" s="8">
        <v>5280.7470256127781</v>
      </c>
      <c r="AD17" s="8">
        <v>2155</v>
      </c>
      <c r="AE17" s="8">
        <v>37210.009240349988</v>
      </c>
      <c r="AF17" s="8">
        <v>2841.6666666666665</v>
      </c>
      <c r="AG17" s="8">
        <f t="shared" si="5"/>
        <v>1104651.1786710506</v>
      </c>
    </row>
    <row r="18" spans="1:33" x14ac:dyDescent="0.25">
      <c r="A18" s="7" t="s">
        <v>50</v>
      </c>
      <c r="B18" s="8">
        <v>240</v>
      </c>
      <c r="C18" s="8">
        <v>22</v>
      </c>
      <c r="D18" s="9">
        <v>248</v>
      </c>
      <c r="E18" s="9">
        <v>66988.1263221517</v>
      </c>
      <c r="F18" s="8">
        <v>7043.8321798164316</v>
      </c>
      <c r="G18" s="8">
        <v>10243.754447524727</v>
      </c>
      <c r="H18" s="8">
        <v>17708.413372658841</v>
      </c>
      <c r="I18" s="8">
        <v>31400</v>
      </c>
      <c r="J18" s="8" t="s">
        <v>35</v>
      </c>
      <c r="K18" s="8">
        <v>32955</v>
      </c>
      <c r="L18" s="8">
        <v>47710</v>
      </c>
      <c r="M18" s="8">
        <v>64797</v>
      </c>
      <c r="N18" s="8">
        <v>83683</v>
      </c>
      <c r="O18" s="8">
        <v>187241</v>
      </c>
      <c r="P18" s="8">
        <v>27646</v>
      </c>
      <c r="Q18" s="8">
        <v>65899.8</v>
      </c>
      <c r="R18" s="8">
        <v>787</v>
      </c>
      <c r="S18" s="8">
        <v>5598</v>
      </c>
      <c r="T18" s="8">
        <v>636</v>
      </c>
      <c r="U18" s="8">
        <v>28156</v>
      </c>
      <c r="V18" s="8">
        <v>7196</v>
      </c>
      <c r="W18" s="8">
        <v>7276</v>
      </c>
      <c r="X18" s="8">
        <v>858</v>
      </c>
      <c r="Y18" s="8">
        <v>6114</v>
      </c>
      <c r="Z18" s="8">
        <v>6</v>
      </c>
      <c r="AA18" s="8">
        <v>1090</v>
      </c>
      <c r="AB18" s="8">
        <v>54</v>
      </c>
      <c r="AC18" s="8">
        <v>4733.8735472321678</v>
      </c>
      <c r="AD18" s="8">
        <v>378</v>
      </c>
      <c r="AE18" s="8">
        <v>43050.884610339999</v>
      </c>
      <c r="AF18" s="8">
        <v>2747.6666666666665</v>
      </c>
      <c r="AG18" s="8">
        <f t="shared" si="5"/>
        <v>752507.35114639043</v>
      </c>
    </row>
    <row r="19" spans="1:33" x14ac:dyDescent="0.25">
      <c r="A19" s="7" t="s">
        <v>51</v>
      </c>
      <c r="B19" s="8">
        <v>9788</v>
      </c>
      <c r="C19" s="8">
        <v>285</v>
      </c>
      <c r="D19" s="9">
        <v>20259</v>
      </c>
      <c r="E19" s="9">
        <v>418186.83595213213</v>
      </c>
      <c r="F19" s="8">
        <v>61657.282064799037</v>
      </c>
      <c r="G19" s="8">
        <v>89667.391449696894</v>
      </c>
      <c r="H19" s="8">
        <v>155008.32648550408</v>
      </c>
      <c r="I19" s="8">
        <v>249420</v>
      </c>
      <c r="J19" s="8" t="s">
        <v>35</v>
      </c>
      <c r="K19" s="8">
        <v>268573</v>
      </c>
      <c r="L19" s="8">
        <v>357029</v>
      </c>
      <c r="M19" s="8">
        <v>465790</v>
      </c>
      <c r="N19" s="8">
        <v>603224</v>
      </c>
      <c r="O19" s="8">
        <v>967798</v>
      </c>
      <c r="P19" s="8">
        <v>146461</v>
      </c>
      <c r="Q19" s="8">
        <v>458869</v>
      </c>
      <c r="R19" s="8">
        <v>4997</v>
      </c>
      <c r="S19" s="8">
        <v>14380</v>
      </c>
      <c r="T19" s="8">
        <v>3523</v>
      </c>
      <c r="U19" s="8">
        <v>185604</v>
      </c>
      <c r="V19" s="8">
        <v>37391</v>
      </c>
      <c r="W19" s="8">
        <v>34562</v>
      </c>
      <c r="X19" s="8">
        <v>8305</v>
      </c>
      <c r="Y19" s="8">
        <v>38733</v>
      </c>
      <c r="Z19" s="8">
        <v>2088.5590287468603</v>
      </c>
      <c r="AA19" s="8">
        <v>2480</v>
      </c>
      <c r="AB19" s="8">
        <v>5027</v>
      </c>
      <c r="AC19" s="8">
        <v>44116.088189007358</v>
      </c>
      <c r="AD19" s="8">
        <v>4630</v>
      </c>
      <c r="AE19" s="8">
        <v>191962.69345586983</v>
      </c>
      <c r="AF19" s="8">
        <v>12809.333333333334</v>
      </c>
      <c r="AG19" s="8">
        <f t="shared" si="5"/>
        <v>4862624.5099590896</v>
      </c>
    </row>
    <row r="20" spans="1:33" x14ac:dyDescent="0.25">
      <c r="A20" s="10" t="s">
        <v>52</v>
      </c>
      <c r="B20" s="11">
        <f>SUM(B11:B19)</f>
        <v>19470</v>
      </c>
      <c r="C20" s="11">
        <f>SUM(C11:C19)</f>
        <v>829</v>
      </c>
      <c r="D20" s="11">
        <f>SUM(D11:D19)</f>
        <v>107293.5</v>
      </c>
      <c r="E20" s="11">
        <f t="shared" ref="E20:N20" si="6">SUM(E11:E19)</f>
        <v>1670048.6038149376</v>
      </c>
      <c r="F20" s="11">
        <f t="shared" si="6"/>
        <v>223490.91647135362</v>
      </c>
      <c r="G20" s="11">
        <f t="shared" si="6"/>
        <v>325019.96230757295</v>
      </c>
      <c r="H20" s="11">
        <f t="shared" si="6"/>
        <v>561863.12122107344</v>
      </c>
      <c r="I20" s="11">
        <f t="shared" si="6"/>
        <v>913939</v>
      </c>
      <c r="J20" s="11">
        <f>SUM(J11:J19)</f>
        <v>2909</v>
      </c>
      <c r="K20" s="11">
        <f>SUM(K11:K19)</f>
        <v>700748</v>
      </c>
      <c r="L20" s="11">
        <f t="shared" si="6"/>
        <v>1331665</v>
      </c>
      <c r="M20" s="11">
        <f t="shared" si="6"/>
        <v>1715133</v>
      </c>
      <c r="N20" s="11">
        <f t="shared" si="6"/>
        <v>2178676</v>
      </c>
      <c r="O20" s="11">
        <f>SUM(O11:O19)</f>
        <v>3840608</v>
      </c>
      <c r="P20" s="11">
        <f>SUM(P11:P19)</f>
        <v>614076</v>
      </c>
      <c r="Q20" s="11">
        <v>1874239.7999999998</v>
      </c>
      <c r="R20" s="11">
        <f t="shared" ref="R20" si="7">SUM(R11:R19)</f>
        <v>17924</v>
      </c>
      <c r="S20" s="11">
        <f>SUM(S11:S19)</f>
        <v>136884</v>
      </c>
      <c r="T20" s="11">
        <f>SUM(T11:T19)</f>
        <v>19145</v>
      </c>
      <c r="U20" s="11">
        <f t="shared" ref="U20:AF20" si="8">SUM(U11:U19)</f>
        <v>767339</v>
      </c>
      <c r="V20" s="11">
        <f t="shared" si="8"/>
        <v>159633</v>
      </c>
      <c r="W20" s="11">
        <f t="shared" si="8"/>
        <v>171192</v>
      </c>
      <c r="X20" s="11">
        <f t="shared" si="8"/>
        <v>43224</v>
      </c>
      <c r="Y20" s="11">
        <f t="shared" si="8"/>
        <v>115916</v>
      </c>
      <c r="Z20" s="11">
        <f t="shared" si="8"/>
        <v>12491.276583868268</v>
      </c>
      <c r="AA20" s="11">
        <f t="shared" si="8"/>
        <v>50097</v>
      </c>
      <c r="AB20" s="11">
        <f t="shared" si="8"/>
        <v>9666</v>
      </c>
      <c r="AC20" s="11">
        <f>SUM(AC11:AC19)</f>
        <v>123620.26150804578</v>
      </c>
      <c r="AD20" s="11">
        <f t="shared" ref="AD20" si="9">SUM(AD11:AD19)</f>
        <v>22972</v>
      </c>
      <c r="AE20" s="11">
        <f t="shared" si="8"/>
        <v>742594.08030232973</v>
      </c>
      <c r="AF20" s="11">
        <f t="shared" si="8"/>
        <v>39990</v>
      </c>
      <c r="AG20" s="11">
        <f>SUM(AG11:AG19)</f>
        <v>18512696.522209182</v>
      </c>
    </row>
    <row r="21" spans="1:33" x14ac:dyDescent="0.25">
      <c r="A21" s="7" t="s">
        <v>53</v>
      </c>
      <c r="B21" s="8">
        <v>38578</v>
      </c>
      <c r="C21" s="8">
        <v>1160</v>
      </c>
      <c r="D21" s="9">
        <v>7472</v>
      </c>
      <c r="E21" s="9">
        <v>669489.64967631013</v>
      </c>
      <c r="F21" s="8">
        <v>106990.73062155508</v>
      </c>
      <c r="G21" s="8">
        <v>155595.24200320136</v>
      </c>
      <c r="H21" s="8">
        <v>268978.02737524355</v>
      </c>
      <c r="I21" s="8">
        <v>415261</v>
      </c>
      <c r="J21" s="8" t="s">
        <v>35</v>
      </c>
      <c r="K21" s="8">
        <v>130812</v>
      </c>
      <c r="L21" s="8">
        <v>606872</v>
      </c>
      <c r="M21" s="8">
        <v>830481</v>
      </c>
      <c r="N21" s="8">
        <v>1058733</v>
      </c>
      <c r="O21" s="8">
        <v>1811680</v>
      </c>
      <c r="P21" s="8">
        <v>155740</v>
      </c>
      <c r="Q21" s="8">
        <v>642336</v>
      </c>
      <c r="R21" s="8">
        <v>17254</v>
      </c>
      <c r="S21" s="8">
        <v>62912</v>
      </c>
      <c r="T21" s="8">
        <v>18455</v>
      </c>
      <c r="U21" s="8">
        <v>274718</v>
      </c>
      <c r="V21" s="8">
        <v>85789</v>
      </c>
      <c r="W21" s="8">
        <v>52963</v>
      </c>
      <c r="X21" s="8">
        <v>15523</v>
      </c>
      <c r="Y21" s="8">
        <v>72732</v>
      </c>
      <c r="Z21" s="8">
        <v>10443.653084007814</v>
      </c>
      <c r="AA21" s="8">
        <v>3040</v>
      </c>
      <c r="AB21" s="8">
        <v>304</v>
      </c>
      <c r="AC21" s="8">
        <v>153415.10048196089</v>
      </c>
      <c r="AD21" s="8">
        <v>65</v>
      </c>
      <c r="AE21" s="8">
        <v>619351.92585516057</v>
      </c>
      <c r="AF21" s="8">
        <v>15324.333333333334</v>
      </c>
      <c r="AG21" s="8">
        <f>SUM(B21:AF21)</f>
        <v>8302468.6624307726</v>
      </c>
    </row>
    <row r="22" spans="1:33" x14ac:dyDescent="0.25">
      <c r="A22" s="7" t="s">
        <v>54</v>
      </c>
      <c r="B22" s="8">
        <v>2970</v>
      </c>
      <c r="C22" s="8">
        <v>210</v>
      </c>
      <c r="D22" s="9">
        <v>2758</v>
      </c>
      <c r="E22" s="9">
        <v>124415.81273632047</v>
      </c>
      <c r="F22" s="8">
        <v>17884.925129561336</v>
      </c>
      <c r="G22" s="8">
        <v>26009.816341814843</v>
      </c>
      <c r="H22" s="8">
        <v>44963.258528623825</v>
      </c>
      <c r="I22" s="8">
        <v>66902</v>
      </c>
      <c r="J22" s="8" t="s">
        <v>35</v>
      </c>
      <c r="K22" s="8">
        <v>15993</v>
      </c>
      <c r="L22" s="8">
        <v>99741</v>
      </c>
      <c r="M22" s="8">
        <v>147257</v>
      </c>
      <c r="N22" s="8">
        <v>190034</v>
      </c>
      <c r="O22" s="8">
        <v>401670</v>
      </c>
      <c r="P22" s="8">
        <v>20776</v>
      </c>
      <c r="Q22" s="8">
        <v>127834.79999999999</v>
      </c>
      <c r="R22" s="8">
        <v>2462</v>
      </c>
      <c r="S22" s="8">
        <v>23528</v>
      </c>
      <c r="T22" s="8">
        <v>3269</v>
      </c>
      <c r="U22" s="8">
        <v>51930</v>
      </c>
      <c r="V22" s="8">
        <v>14215</v>
      </c>
      <c r="W22" s="8">
        <v>12615</v>
      </c>
      <c r="X22" s="8">
        <v>1361</v>
      </c>
      <c r="Y22" s="8">
        <v>19577</v>
      </c>
      <c r="Z22" s="8">
        <v>4738</v>
      </c>
      <c r="AA22" s="8">
        <v>1017</v>
      </c>
      <c r="AB22" s="8">
        <v>1117</v>
      </c>
      <c r="AC22" s="8">
        <v>33454.496760042486</v>
      </c>
      <c r="AD22" s="8">
        <v>18834</v>
      </c>
      <c r="AE22" s="8">
        <v>135610.31210131987</v>
      </c>
      <c r="AF22" s="8">
        <v>6613.666666666667</v>
      </c>
      <c r="AG22" s="8">
        <f>SUM(B22:AF22)</f>
        <v>1619761.0882643496</v>
      </c>
    </row>
    <row r="23" spans="1:33" x14ac:dyDescent="0.25">
      <c r="A23" s="7" t="s">
        <v>55</v>
      </c>
      <c r="B23" s="8">
        <v>10892</v>
      </c>
      <c r="C23" s="8">
        <v>783</v>
      </c>
      <c r="D23" s="9">
        <v>358</v>
      </c>
      <c r="E23" s="9">
        <v>648955.32989981503</v>
      </c>
      <c r="F23" s="8">
        <v>92477.368894785643</v>
      </c>
      <c r="G23" s="8">
        <v>134488.64690811432</v>
      </c>
      <c r="H23" s="8">
        <v>232490.98419710004</v>
      </c>
      <c r="I23" s="8">
        <v>351778</v>
      </c>
      <c r="J23" s="8" t="s">
        <v>35</v>
      </c>
      <c r="K23" s="8">
        <v>14857</v>
      </c>
      <c r="L23" s="8">
        <v>536424</v>
      </c>
      <c r="M23" s="8">
        <v>728494</v>
      </c>
      <c r="N23" s="8">
        <v>916943</v>
      </c>
      <c r="O23" s="8">
        <v>1724471</v>
      </c>
      <c r="P23" s="8">
        <v>72175</v>
      </c>
      <c r="Q23" s="8">
        <v>532058</v>
      </c>
      <c r="R23" s="8">
        <v>11152</v>
      </c>
      <c r="S23" s="8">
        <v>48708</v>
      </c>
      <c r="T23" s="8">
        <v>2477</v>
      </c>
      <c r="U23" s="8">
        <v>202099</v>
      </c>
      <c r="V23" s="8">
        <v>64490</v>
      </c>
      <c r="W23" s="8">
        <v>46102.5</v>
      </c>
      <c r="X23" s="8">
        <v>110654</v>
      </c>
      <c r="Y23" s="8">
        <v>99088</v>
      </c>
      <c r="Z23" s="8">
        <v>8460.1018699413908</v>
      </c>
      <c r="AA23" s="8">
        <v>12290</v>
      </c>
      <c r="AB23" s="8">
        <v>18554</v>
      </c>
      <c r="AC23" s="8">
        <v>74911.900940315536</v>
      </c>
      <c r="AD23" s="8">
        <v>19226</v>
      </c>
      <c r="AE23" s="8">
        <v>363614.2801273503</v>
      </c>
      <c r="AF23" s="8">
        <v>30909.333333333336</v>
      </c>
      <c r="AG23" s="8">
        <f>SUM(B23:AF23)</f>
        <v>7110381.4461707557</v>
      </c>
    </row>
    <row r="24" spans="1:33" x14ac:dyDescent="0.25">
      <c r="A24" s="7" t="s">
        <v>56</v>
      </c>
      <c r="B24" s="8">
        <v>42604</v>
      </c>
      <c r="C24" s="8">
        <v>1357</v>
      </c>
      <c r="D24" s="9">
        <v>3564</v>
      </c>
      <c r="E24" s="9">
        <v>1761544.8839727468</v>
      </c>
      <c r="F24" s="8">
        <v>216862.91916648005</v>
      </c>
      <c r="G24" s="8">
        <v>315380.95116467116</v>
      </c>
      <c r="H24" s="8">
        <v>545200.12966884882</v>
      </c>
      <c r="I24" s="8">
        <v>850465</v>
      </c>
      <c r="J24" s="8" t="s">
        <v>35</v>
      </c>
      <c r="K24" s="8">
        <v>10366</v>
      </c>
      <c r="L24" s="8">
        <v>1297671</v>
      </c>
      <c r="M24" s="8">
        <v>1780635</v>
      </c>
      <c r="N24" s="8">
        <v>2266765</v>
      </c>
      <c r="O24" s="8">
        <v>4929329</v>
      </c>
      <c r="P24" s="8">
        <v>185123</v>
      </c>
      <c r="Q24" s="8">
        <v>1281548.8</v>
      </c>
      <c r="R24" s="8">
        <v>56618</v>
      </c>
      <c r="S24" s="8">
        <v>218930</v>
      </c>
      <c r="T24" s="8">
        <v>33201</v>
      </c>
      <c r="U24" s="8">
        <v>549095</v>
      </c>
      <c r="V24" s="8">
        <v>143915</v>
      </c>
      <c r="W24" s="8">
        <v>142758</v>
      </c>
      <c r="X24" s="8">
        <v>34066</v>
      </c>
      <c r="Y24" s="8">
        <v>192592</v>
      </c>
      <c r="Z24" s="8">
        <v>27990.705274909295</v>
      </c>
      <c r="AA24" s="8">
        <v>25640</v>
      </c>
      <c r="AB24" s="8">
        <v>93</v>
      </c>
      <c r="AC24" s="8">
        <v>341988.79454498959</v>
      </c>
      <c r="AD24" s="8">
        <v>21509</v>
      </c>
      <c r="AE24" s="8">
        <v>1665046.0255531501</v>
      </c>
      <c r="AF24" s="8">
        <v>76899.666666666672</v>
      </c>
      <c r="AG24" s="8">
        <f>SUM(B24:AF24)</f>
        <v>19018758.876012463</v>
      </c>
    </row>
    <row r="25" spans="1:33" x14ac:dyDescent="0.25">
      <c r="A25" s="12" t="s">
        <v>57</v>
      </c>
      <c r="B25" s="11">
        <f>SUM(B21:B24)</f>
        <v>95044</v>
      </c>
      <c r="C25" s="11">
        <f>SUM(C21:C24)</f>
        <v>3510</v>
      </c>
      <c r="D25" s="11">
        <f>SUM(D21:D24)</f>
        <v>14152</v>
      </c>
      <c r="E25" s="11">
        <f t="shared" ref="E25:N25" si="10">SUM(E21:E24)</f>
        <v>3204405.6762851924</v>
      </c>
      <c r="F25" s="11">
        <f t="shared" si="10"/>
        <v>434215.94381238206</v>
      </c>
      <c r="G25" s="11">
        <f t="shared" si="10"/>
        <v>631474.65641780174</v>
      </c>
      <c r="H25" s="11">
        <f t="shared" si="10"/>
        <v>1091632.3997698163</v>
      </c>
      <c r="I25" s="11">
        <f t="shared" si="10"/>
        <v>1684406</v>
      </c>
      <c r="J25" s="11">
        <f t="shared" si="10"/>
        <v>0</v>
      </c>
      <c r="K25" s="11">
        <f>SUM(K21:K24)</f>
        <v>172028</v>
      </c>
      <c r="L25" s="11">
        <f t="shared" si="10"/>
        <v>2540708</v>
      </c>
      <c r="M25" s="11">
        <f t="shared" si="10"/>
        <v>3486867</v>
      </c>
      <c r="N25" s="11">
        <f t="shared" si="10"/>
        <v>4432475</v>
      </c>
      <c r="O25" s="11">
        <f>SUM(O21:O24)</f>
        <v>8867150</v>
      </c>
      <c r="P25" s="11">
        <f>SUM(P21:P24)</f>
        <v>433814</v>
      </c>
      <c r="Q25" s="11">
        <v>2583777.6</v>
      </c>
      <c r="R25" s="11">
        <f t="shared" ref="R25:AF25" si="11">SUM(R21:R24)</f>
        <v>87486</v>
      </c>
      <c r="S25" s="11">
        <f t="shared" si="11"/>
        <v>354078</v>
      </c>
      <c r="T25" s="11">
        <f t="shared" si="11"/>
        <v>57402</v>
      </c>
      <c r="U25" s="11">
        <f t="shared" si="11"/>
        <v>1077842</v>
      </c>
      <c r="V25" s="11">
        <f t="shared" si="11"/>
        <v>308409</v>
      </c>
      <c r="W25" s="11">
        <f t="shared" si="11"/>
        <v>254438.5</v>
      </c>
      <c r="X25" s="11">
        <f t="shared" si="11"/>
        <v>161604</v>
      </c>
      <c r="Y25" s="11">
        <f t="shared" si="11"/>
        <v>383989</v>
      </c>
      <c r="Z25" s="11">
        <f t="shared" si="11"/>
        <v>51632.460228858501</v>
      </c>
      <c r="AA25" s="11">
        <f t="shared" si="11"/>
        <v>41987</v>
      </c>
      <c r="AB25" s="11">
        <f t="shared" si="11"/>
        <v>20068</v>
      </c>
      <c r="AC25" s="11">
        <f>SUM(AC21:AC24)</f>
        <v>603770.29272730846</v>
      </c>
      <c r="AD25" s="11">
        <f t="shared" ref="AD25" si="12">SUM(AD21:AD24)</f>
        <v>59634</v>
      </c>
      <c r="AE25" s="11">
        <f t="shared" si="11"/>
        <v>2783622.5436369809</v>
      </c>
      <c r="AF25" s="11">
        <f t="shared" si="11"/>
        <v>129747</v>
      </c>
      <c r="AG25" s="11">
        <f>SUM(AG21:AG24)</f>
        <v>36051370.072878346</v>
      </c>
    </row>
    <row r="26" spans="1:33" x14ac:dyDescent="0.25">
      <c r="A26" s="7" t="s">
        <v>58</v>
      </c>
      <c r="B26" s="8">
        <v>12224</v>
      </c>
      <c r="C26" s="8">
        <v>482</v>
      </c>
      <c r="D26" s="9">
        <v>10559</v>
      </c>
      <c r="E26" s="9">
        <v>303026.35066288721</v>
      </c>
      <c r="F26" s="8">
        <v>50445.641194061958</v>
      </c>
      <c r="G26" s="8">
        <v>73362.446484830332</v>
      </c>
      <c r="H26" s="8">
        <v>126821.91232110771</v>
      </c>
      <c r="I26" s="8">
        <v>215843</v>
      </c>
      <c r="J26" s="8">
        <v>14800</v>
      </c>
      <c r="K26" s="8">
        <v>9631</v>
      </c>
      <c r="L26" s="8">
        <v>321432</v>
      </c>
      <c r="M26" s="8">
        <v>439203</v>
      </c>
      <c r="N26" s="8">
        <v>554705</v>
      </c>
      <c r="O26" s="8">
        <v>1194655</v>
      </c>
      <c r="P26" s="8">
        <v>64564</v>
      </c>
      <c r="Q26" s="8">
        <v>336118.4</v>
      </c>
      <c r="R26" s="8">
        <v>8695</v>
      </c>
      <c r="S26" s="8">
        <v>61465</v>
      </c>
      <c r="T26" s="8">
        <v>4109</v>
      </c>
      <c r="U26" s="8">
        <v>169057</v>
      </c>
      <c r="V26" s="8">
        <v>54110</v>
      </c>
      <c r="W26" s="8">
        <v>22853</v>
      </c>
      <c r="X26" s="8">
        <v>14222</v>
      </c>
      <c r="Y26" s="8">
        <v>38275</v>
      </c>
      <c r="Z26" s="8">
        <v>3191.1992743511023</v>
      </c>
      <c r="AA26" s="8">
        <v>1519</v>
      </c>
      <c r="AB26" s="8">
        <v>1937</v>
      </c>
      <c r="AC26" s="8">
        <v>135263.2955187473</v>
      </c>
      <c r="AD26" s="8">
        <v>9627</v>
      </c>
      <c r="AE26" s="8">
        <v>425923.66782941995</v>
      </c>
      <c r="AF26" s="8">
        <v>11828.333333333332</v>
      </c>
      <c r="AG26" s="8">
        <f>SUM(B26:AF26)</f>
        <v>4689948.2466187375</v>
      </c>
    </row>
    <row r="27" spans="1:33" x14ac:dyDescent="0.25">
      <c r="A27" s="7" t="s">
        <v>59</v>
      </c>
      <c r="B27" s="8">
        <v>3460</v>
      </c>
      <c r="C27" s="8">
        <v>263</v>
      </c>
      <c r="D27" s="9">
        <v>6752</v>
      </c>
      <c r="E27" s="9">
        <f>166406.671988983+38890</f>
        <v>205296.671988983</v>
      </c>
      <c r="F27" s="8">
        <v>29672.012228498639</v>
      </c>
      <c r="G27" s="8">
        <v>43151.62534729956</v>
      </c>
      <c r="H27" s="8">
        <v>74596.362424201798</v>
      </c>
      <c r="I27" s="8">
        <v>124172</v>
      </c>
      <c r="J27" s="8" t="s">
        <v>35</v>
      </c>
      <c r="K27" s="8">
        <v>8791</v>
      </c>
      <c r="L27" s="8">
        <v>194547</v>
      </c>
      <c r="M27" s="8">
        <v>274850</v>
      </c>
      <c r="N27" s="8">
        <v>353631</v>
      </c>
      <c r="O27" s="8">
        <v>664772</v>
      </c>
      <c r="P27" s="8">
        <v>27767</v>
      </c>
      <c r="Q27" s="8">
        <v>214257.6</v>
      </c>
      <c r="R27" s="8">
        <v>5343</v>
      </c>
      <c r="S27" s="8">
        <v>23464</v>
      </c>
      <c r="T27" s="8">
        <v>4276</v>
      </c>
      <c r="U27" s="8">
        <v>113232</v>
      </c>
      <c r="V27" s="8">
        <v>31956</v>
      </c>
      <c r="W27" s="8">
        <v>13313</v>
      </c>
      <c r="X27" s="8">
        <v>6574</v>
      </c>
      <c r="Y27" s="8">
        <v>17961</v>
      </c>
      <c r="Z27" s="8">
        <v>477.19927435110242</v>
      </c>
      <c r="AA27" s="8">
        <v>1139</v>
      </c>
      <c r="AB27" s="8">
        <v>301</v>
      </c>
      <c r="AC27" s="8">
        <v>114999.68002518</v>
      </c>
      <c r="AD27" s="8">
        <v>6044</v>
      </c>
      <c r="AE27" s="8">
        <v>306581.02506573009</v>
      </c>
      <c r="AF27" s="8">
        <v>9067.3333333333339</v>
      </c>
      <c r="AG27" s="8">
        <f>SUM(B27:AF27)</f>
        <v>2880707.5096875769</v>
      </c>
    </row>
    <row r="28" spans="1:33" x14ac:dyDescent="0.25">
      <c r="A28" s="7" t="s">
        <v>60</v>
      </c>
      <c r="B28" s="8">
        <v>9510</v>
      </c>
      <c r="C28" s="8">
        <v>380</v>
      </c>
      <c r="D28" s="9">
        <v>14170</v>
      </c>
      <c r="E28" s="9">
        <v>453056.87012895092</v>
      </c>
      <c r="F28" s="8">
        <v>65627.438361143737</v>
      </c>
      <c r="G28" s="8">
        <v>95441.138634444447</v>
      </c>
      <c r="H28" s="8">
        <v>164989.42300441183</v>
      </c>
      <c r="I28" s="8">
        <v>260635</v>
      </c>
      <c r="J28" s="8" t="s">
        <v>35</v>
      </c>
      <c r="K28" s="8">
        <v>54631</v>
      </c>
      <c r="L28" s="8">
        <v>390263</v>
      </c>
      <c r="M28" s="8">
        <v>522572</v>
      </c>
      <c r="N28" s="8">
        <v>644179</v>
      </c>
      <c r="O28" s="8">
        <v>1188164</v>
      </c>
      <c r="P28" s="8">
        <v>68298</v>
      </c>
      <c r="Q28" s="8">
        <v>365549.2</v>
      </c>
      <c r="R28" s="8">
        <v>6957</v>
      </c>
      <c r="S28" s="8">
        <v>38850</v>
      </c>
      <c r="T28" s="8">
        <v>4881</v>
      </c>
      <c r="U28" s="8">
        <v>147252</v>
      </c>
      <c r="V28" s="8">
        <v>47134</v>
      </c>
      <c r="W28" s="8">
        <v>31486</v>
      </c>
      <c r="X28" s="8">
        <v>38899</v>
      </c>
      <c r="Y28" s="8">
        <v>42831</v>
      </c>
      <c r="Z28" s="8">
        <v>2169.7747697460227</v>
      </c>
      <c r="AA28" s="8">
        <v>3728</v>
      </c>
      <c r="AB28" s="8">
        <v>1140</v>
      </c>
      <c r="AC28" s="8">
        <v>114289.23278317662</v>
      </c>
      <c r="AD28" s="8">
        <v>4051</v>
      </c>
      <c r="AE28" s="8">
        <v>388114.50410589034</v>
      </c>
      <c r="AF28" s="8">
        <v>14201</v>
      </c>
      <c r="AG28" s="8">
        <f>SUM(B28:AF28)</f>
        <v>5183449.5817877641</v>
      </c>
    </row>
    <row r="29" spans="1:33" x14ac:dyDescent="0.25">
      <c r="A29" s="12" t="s">
        <v>61</v>
      </c>
      <c r="B29" s="11">
        <f>SUM(B26:B28)</f>
        <v>25194</v>
      </c>
      <c r="C29" s="11">
        <f>SUM(C26:C28)</f>
        <v>1125</v>
      </c>
      <c r="D29" s="11">
        <f>SUM(D26:D28)</f>
        <v>31481</v>
      </c>
      <c r="E29" s="11">
        <f t="shared" ref="E29:N29" si="13">SUM(E26:E28)</f>
        <v>961379.89278082107</v>
      </c>
      <c r="F29" s="11">
        <f t="shared" si="13"/>
        <v>145745.09178370435</v>
      </c>
      <c r="G29" s="11">
        <f t="shared" si="13"/>
        <v>211955.21046657435</v>
      </c>
      <c r="H29" s="11">
        <f t="shared" si="13"/>
        <v>366407.69774972135</v>
      </c>
      <c r="I29" s="11">
        <f t="shared" si="13"/>
        <v>600650</v>
      </c>
      <c r="J29" s="11">
        <f t="shared" si="13"/>
        <v>14800</v>
      </c>
      <c r="K29" s="11">
        <f>SUM(K26:K28)</f>
        <v>73053</v>
      </c>
      <c r="L29" s="11">
        <f t="shared" si="13"/>
        <v>906242</v>
      </c>
      <c r="M29" s="11">
        <f t="shared" si="13"/>
        <v>1236625</v>
      </c>
      <c r="N29" s="11">
        <f t="shared" si="13"/>
        <v>1552515</v>
      </c>
      <c r="O29" s="11">
        <f>SUM(O26:O28)</f>
        <v>3047591</v>
      </c>
      <c r="P29" s="11">
        <f>SUM(P26:P28)</f>
        <v>160629</v>
      </c>
      <c r="Q29" s="11">
        <v>915925.2</v>
      </c>
      <c r="R29" s="11">
        <f t="shared" ref="R29:AF29" si="14">SUM(R26:R28)</f>
        <v>20995</v>
      </c>
      <c r="S29" s="11">
        <f t="shared" si="14"/>
        <v>123779</v>
      </c>
      <c r="T29" s="11">
        <f t="shared" si="14"/>
        <v>13266</v>
      </c>
      <c r="U29" s="11">
        <f t="shared" si="14"/>
        <v>429541</v>
      </c>
      <c r="V29" s="11">
        <f t="shared" si="14"/>
        <v>133200</v>
      </c>
      <c r="W29" s="11">
        <f t="shared" si="14"/>
        <v>67652</v>
      </c>
      <c r="X29" s="11">
        <f t="shared" si="14"/>
        <v>59695</v>
      </c>
      <c r="Y29" s="11">
        <f t="shared" si="14"/>
        <v>99067</v>
      </c>
      <c r="Z29" s="11">
        <f t="shared" si="14"/>
        <v>5838.1733184482273</v>
      </c>
      <c r="AA29" s="11">
        <f t="shared" si="14"/>
        <v>6386</v>
      </c>
      <c r="AB29" s="11">
        <f t="shared" si="14"/>
        <v>3378</v>
      </c>
      <c r="AC29" s="11">
        <f>SUM(AC26:AC28)</f>
        <v>364552.20832710387</v>
      </c>
      <c r="AD29" s="11">
        <f t="shared" ref="AD29" si="15">SUM(AD26:AD28)</f>
        <v>19722</v>
      </c>
      <c r="AE29" s="11">
        <f t="shared" si="14"/>
        <v>1120619.1970010404</v>
      </c>
      <c r="AF29" s="11">
        <f t="shared" si="14"/>
        <v>35096.666666666664</v>
      </c>
      <c r="AG29" s="11">
        <f>SUM(AG26:AG28)</f>
        <v>12754105.338094078</v>
      </c>
    </row>
    <row r="30" spans="1:33" x14ac:dyDescent="0.25">
      <c r="A30" s="7" t="s">
        <v>62</v>
      </c>
      <c r="B30" s="8">
        <v>2966</v>
      </c>
      <c r="C30" s="8">
        <v>95</v>
      </c>
      <c r="D30" s="9">
        <v>45693</v>
      </c>
      <c r="E30" s="9">
        <v>121180</v>
      </c>
      <c r="F30" s="8">
        <v>10265.847996895567</v>
      </c>
      <c r="G30" s="8">
        <v>14929.490565823271</v>
      </c>
      <c r="H30" s="8">
        <v>25808.66143728116</v>
      </c>
      <c r="I30" s="8">
        <v>43704</v>
      </c>
      <c r="J30" s="8">
        <v>2566</v>
      </c>
      <c r="K30" s="8">
        <v>2817</v>
      </c>
      <c r="L30" s="8">
        <v>64144</v>
      </c>
      <c r="M30" s="8">
        <v>90812</v>
      </c>
      <c r="N30" s="8">
        <v>118658</v>
      </c>
      <c r="O30" s="8">
        <v>233665</v>
      </c>
      <c r="P30" s="8">
        <v>21832</v>
      </c>
      <c r="Q30" s="8">
        <v>67546</v>
      </c>
      <c r="R30" s="8">
        <v>1058</v>
      </c>
      <c r="S30" s="8">
        <v>19403</v>
      </c>
      <c r="T30" s="8">
        <v>1821</v>
      </c>
      <c r="U30" s="8">
        <v>43256</v>
      </c>
      <c r="V30" s="8">
        <v>11768</v>
      </c>
      <c r="W30" s="8">
        <v>7080.5</v>
      </c>
      <c r="X30" s="8">
        <v>14613</v>
      </c>
      <c r="Y30" s="8">
        <v>6290</v>
      </c>
      <c r="Z30" s="8">
        <v>270.29891152665363</v>
      </c>
      <c r="AA30" s="8">
        <v>690</v>
      </c>
      <c r="AB30" s="8">
        <v>67</v>
      </c>
      <c r="AC30" s="8">
        <v>22026.305901561947</v>
      </c>
      <c r="AD30" s="8">
        <v>125</v>
      </c>
      <c r="AE30" s="8">
        <v>63556.631190359993</v>
      </c>
      <c r="AF30" s="8">
        <v>2665.6666666666665</v>
      </c>
      <c r="AG30" s="8">
        <f>SUM(B30:AF30)</f>
        <v>1061372.4026701155</v>
      </c>
    </row>
    <row r="31" spans="1:33" x14ac:dyDescent="0.25">
      <c r="A31" s="7" t="s">
        <v>63</v>
      </c>
      <c r="B31" s="8">
        <v>5976</v>
      </c>
      <c r="C31" s="8">
        <v>190</v>
      </c>
      <c r="D31" s="9">
        <v>24760</v>
      </c>
      <c r="E31" s="9">
        <v>92065.981439286639</v>
      </c>
      <c r="F31" s="8">
        <v>9159.0348423404594</v>
      </c>
      <c r="G31" s="8">
        <v>13319.866445725589</v>
      </c>
      <c r="H31" s="8">
        <v>23026.098711933952</v>
      </c>
      <c r="I31" s="8">
        <v>43484</v>
      </c>
      <c r="J31" s="8" t="s">
        <v>35</v>
      </c>
      <c r="K31" s="8">
        <v>12802</v>
      </c>
      <c r="L31" s="8">
        <v>67859</v>
      </c>
      <c r="M31" s="8">
        <v>99697</v>
      </c>
      <c r="N31" s="8">
        <v>137271</v>
      </c>
      <c r="O31" s="8">
        <v>269580</v>
      </c>
      <c r="P31" s="8">
        <v>24049</v>
      </c>
      <c r="Q31" s="8">
        <v>87639.6</v>
      </c>
      <c r="R31" s="8">
        <v>2306</v>
      </c>
      <c r="S31" s="8">
        <v>15864</v>
      </c>
      <c r="T31" s="8">
        <v>2325</v>
      </c>
      <c r="U31" s="8">
        <v>49238</v>
      </c>
      <c r="V31" s="8">
        <v>14177</v>
      </c>
      <c r="W31" s="8">
        <v>21154</v>
      </c>
      <c r="X31" s="8">
        <v>3290</v>
      </c>
      <c r="Y31" s="8">
        <v>5759</v>
      </c>
      <c r="Z31" s="8">
        <v>966</v>
      </c>
      <c r="AA31" s="8">
        <v>2121</v>
      </c>
      <c r="AB31" s="8">
        <v>372</v>
      </c>
      <c r="AC31" s="8">
        <v>37109.271747255771</v>
      </c>
      <c r="AD31" s="8">
        <v>92</v>
      </c>
      <c r="AE31" s="8">
        <v>109661.79305656</v>
      </c>
      <c r="AF31" s="8">
        <v>2442.3333333333335</v>
      </c>
      <c r="AG31" s="8">
        <f>SUM(B31:AF31)</f>
        <v>1177755.9795764356</v>
      </c>
    </row>
    <row r="32" spans="1:33" x14ac:dyDescent="0.25">
      <c r="A32" s="7" t="s">
        <v>64</v>
      </c>
      <c r="B32" s="8">
        <v>8828</v>
      </c>
      <c r="C32" s="8">
        <v>475</v>
      </c>
      <c r="D32" s="9">
        <v>281</v>
      </c>
      <c r="E32" s="9">
        <v>228239.45230270989</v>
      </c>
      <c r="F32" s="8">
        <v>22432.741682966076</v>
      </c>
      <c r="G32" s="8">
        <v>32623.647400845053</v>
      </c>
      <c r="H32" s="8">
        <v>56396.610916188874</v>
      </c>
      <c r="I32" s="8">
        <v>101750</v>
      </c>
      <c r="J32" s="8" t="s">
        <v>35</v>
      </c>
      <c r="K32" s="8">
        <v>20465</v>
      </c>
      <c r="L32" s="8">
        <v>154351</v>
      </c>
      <c r="M32" s="8">
        <v>217558</v>
      </c>
      <c r="N32" s="8">
        <v>287587</v>
      </c>
      <c r="O32" s="8">
        <v>627296</v>
      </c>
      <c r="P32" s="8">
        <v>49962</v>
      </c>
      <c r="Q32" s="8">
        <v>188045.4</v>
      </c>
      <c r="R32" s="8">
        <v>2289</v>
      </c>
      <c r="S32" s="8">
        <v>22988</v>
      </c>
      <c r="T32" s="8">
        <v>3379</v>
      </c>
      <c r="U32" s="8">
        <v>81265</v>
      </c>
      <c r="V32" s="8">
        <v>24843</v>
      </c>
      <c r="W32" s="8">
        <v>25919</v>
      </c>
      <c r="X32" s="8">
        <v>6884</v>
      </c>
      <c r="Y32" s="8">
        <v>17016</v>
      </c>
      <c r="Z32" s="8">
        <v>239.29891152665365</v>
      </c>
      <c r="AA32" s="8">
        <v>733</v>
      </c>
      <c r="AB32" s="8">
        <v>4</v>
      </c>
      <c r="AC32" s="8">
        <v>41691.778528150448</v>
      </c>
      <c r="AD32" s="8">
        <v>173</v>
      </c>
      <c r="AE32" s="8">
        <v>194514.97874734001</v>
      </c>
      <c r="AF32" s="8">
        <v>5996</v>
      </c>
      <c r="AG32" s="8">
        <f>SUM(B32:AF32)</f>
        <v>2424225.9084897269</v>
      </c>
    </row>
    <row r="33" spans="1:33" x14ac:dyDescent="0.25">
      <c r="A33" s="7" t="s">
        <v>65</v>
      </c>
      <c r="B33" s="8">
        <v>648</v>
      </c>
      <c r="C33" s="8">
        <v>178</v>
      </c>
      <c r="D33" s="9" t="s">
        <v>35</v>
      </c>
      <c r="E33" s="9">
        <v>146067.07529424859</v>
      </c>
      <c r="F33" s="8">
        <v>8532.2633996627719</v>
      </c>
      <c r="G33" s="8">
        <v>12408.360806521338</v>
      </c>
      <c r="H33" s="8">
        <v>21450.375793815892</v>
      </c>
      <c r="I33" s="8">
        <v>38628</v>
      </c>
      <c r="J33" s="8" t="s">
        <v>35</v>
      </c>
      <c r="K33" s="8">
        <v>10</v>
      </c>
      <c r="L33" s="8">
        <v>61234</v>
      </c>
      <c r="M33" s="8">
        <v>87833</v>
      </c>
      <c r="N33" s="8">
        <v>116430</v>
      </c>
      <c r="O33" s="8">
        <v>226812</v>
      </c>
      <c r="P33" s="8">
        <v>11383</v>
      </c>
      <c r="Q33" s="8">
        <v>84068.4</v>
      </c>
      <c r="R33" s="8">
        <v>4247</v>
      </c>
      <c r="S33" s="8">
        <v>16048</v>
      </c>
      <c r="T33" s="8">
        <v>1893</v>
      </c>
      <c r="U33" s="8">
        <v>33200</v>
      </c>
      <c r="V33" s="8">
        <v>16333</v>
      </c>
      <c r="W33" s="8">
        <v>6753</v>
      </c>
      <c r="X33" s="8">
        <v>29671</v>
      </c>
      <c r="Y33" s="8">
        <v>16328</v>
      </c>
      <c r="Z33" s="8">
        <v>1548.0934970694948</v>
      </c>
      <c r="AA33" s="8">
        <v>2670</v>
      </c>
      <c r="AB33" s="8">
        <v>418</v>
      </c>
      <c r="AC33" s="8">
        <v>9482.3954912066729</v>
      </c>
      <c r="AD33" s="8">
        <v>1</v>
      </c>
      <c r="AE33" s="8">
        <v>31578.338977479991</v>
      </c>
      <c r="AF33" s="8">
        <v>1771.3333333333335</v>
      </c>
      <c r="AG33" s="8">
        <f>SUM(B33:AF33)</f>
        <v>987624.6365933381</v>
      </c>
    </row>
    <row r="34" spans="1:33" x14ac:dyDescent="0.25">
      <c r="A34" s="13" t="s">
        <v>66</v>
      </c>
      <c r="B34" s="14">
        <f>SUM(B30:B33)</f>
        <v>18418</v>
      </c>
      <c r="C34" s="14">
        <f>SUM(C30:C33)</f>
        <v>938</v>
      </c>
      <c r="D34" s="14">
        <f>SUM(D30:D33)</f>
        <v>70734</v>
      </c>
      <c r="E34" s="14">
        <f t="shared" ref="E34:N34" si="16">SUM(E30:E33)</f>
        <v>587552.50903624506</v>
      </c>
      <c r="F34" s="14">
        <f t="shared" si="16"/>
        <v>50389.887921864873</v>
      </c>
      <c r="G34" s="14">
        <f t="shared" si="16"/>
        <v>73281.365218915249</v>
      </c>
      <c r="H34" s="14">
        <f t="shared" si="16"/>
        <v>126681.74685921989</v>
      </c>
      <c r="I34" s="14">
        <f t="shared" si="16"/>
        <v>227566</v>
      </c>
      <c r="J34" s="14">
        <f t="shared" si="16"/>
        <v>2566</v>
      </c>
      <c r="K34" s="14">
        <f>SUM(K30:K33)</f>
        <v>36094</v>
      </c>
      <c r="L34" s="14">
        <f t="shared" si="16"/>
        <v>347588</v>
      </c>
      <c r="M34" s="14">
        <f t="shared" si="16"/>
        <v>495900</v>
      </c>
      <c r="N34" s="14">
        <f t="shared" si="16"/>
        <v>659946</v>
      </c>
      <c r="O34" s="14">
        <f>SUM(O30:O33)</f>
        <v>1357353</v>
      </c>
      <c r="P34" s="14">
        <f>SUM(P30:P33)</f>
        <v>107226</v>
      </c>
      <c r="Q34" s="14">
        <v>427299.4</v>
      </c>
      <c r="R34" s="14">
        <f t="shared" ref="R34:AF34" si="17">SUM(R30:R33)</f>
        <v>9900</v>
      </c>
      <c r="S34" s="14">
        <f t="shared" si="17"/>
        <v>74303</v>
      </c>
      <c r="T34" s="14">
        <f t="shared" si="17"/>
        <v>9418</v>
      </c>
      <c r="U34" s="14">
        <f t="shared" si="17"/>
        <v>206959</v>
      </c>
      <c r="V34" s="14">
        <f t="shared" si="17"/>
        <v>67121</v>
      </c>
      <c r="W34" s="14">
        <f t="shared" si="17"/>
        <v>60906.5</v>
      </c>
      <c r="X34" s="14">
        <f t="shared" si="17"/>
        <v>54458</v>
      </c>
      <c r="Y34" s="14">
        <f t="shared" si="17"/>
        <v>45393</v>
      </c>
      <c r="Z34" s="14">
        <f t="shared" si="17"/>
        <v>3023.6913201228022</v>
      </c>
      <c r="AA34" s="14">
        <f t="shared" si="17"/>
        <v>6214</v>
      </c>
      <c r="AB34" s="14">
        <f t="shared" si="17"/>
        <v>861</v>
      </c>
      <c r="AC34" s="14">
        <f>SUM(AC30:AC33)</f>
        <v>110309.75166817484</v>
      </c>
      <c r="AD34" s="14">
        <f t="shared" ref="AD34" si="18">SUM(AD30:AD33)</f>
        <v>391</v>
      </c>
      <c r="AE34" s="14">
        <f t="shared" si="17"/>
        <v>399311.74197173998</v>
      </c>
      <c r="AF34" s="14">
        <f t="shared" si="17"/>
        <v>12875.333333333334</v>
      </c>
      <c r="AG34" s="11">
        <f>SUM(AG30:AG33)</f>
        <v>5650978.9273296166</v>
      </c>
    </row>
    <row r="35" spans="1:33" x14ac:dyDescent="0.25">
      <c r="A35" s="15" t="s">
        <v>67</v>
      </c>
      <c r="B35" s="16">
        <f>SUM(B10,B20,B25,B29,B34)</f>
        <v>160472</v>
      </c>
      <c r="C35" s="16">
        <f>SUM(C10,C20,C25,C29,C34)</f>
        <v>6472</v>
      </c>
      <c r="D35" s="16">
        <f>SUM(D10,D20,D25,D29,D34)</f>
        <v>413738.5</v>
      </c>
      <c r="E35" s="16">
        <f>SUM(E10,E20,E25,E29,E34)</f>
        <v>6846836.2584233368</v>
      </c>
      <c r="F35" s="16">
        <f t="shared" ref="F35:H35" si="19">SUM(F10,F20,F25,F29,F34)</f>
        <v>893873.09197751305</v>
      </c>
      <c r="G35" s="16">
        <f t="shared" si="19"/>
        <v>1299948.1287621986</v>
      </c>
      <c r="H35" s="16">
        <f t="shared" si="19"/>
        <v>2247224.7792602885</v>
      </c>
      <c r="I35" s="16">
        <f>SUM(I10,I20,I25,I29,I34)</f>
        <v>3614384</v>
      </c>
      <c r="J35" s="16">
        <f>SUM(J10,J20,J25,J29,J34)</f>
        <v>521606</v>
      </c>
      <c r="K35" s="16">
        <f>SUM(K10,K20,K25,K29,K34)</f>
        <v>1143973</v>
      </c>
      <c r="L35" s="16">
        <f t="shared" ref="L35:AE35" si="20">SUM(L10,L20,L25,L29,L34)</f>
        <v>5408657</v>
      </c>
      <c r="M35" s="16">
        <f t="shared" si="20"/>
        <v>7349241</v>
      </c>
      <c r="N35" s="16">
        <f t="shared" si="20"/>
        <v>9383724</v>
      </c>
      <c r="O35" s="16">
        <f t="shared" si="20"/>
        <v>18218730</v>
      </c>
      <c r="P35" s="16">
        <f t="shared" si="20"/>
        <v>1467477</v>
      </c>
      <c r="Q35" s="16">
        <v>6281581.0000000009</v>
      </c>
      <c r="R35" s="16">
        <f t="shared" si="20"/>
        <v>140559</v>
      </c>
      <c r="S35" s="16">
        <f>SUM(S10,S20,S25,S29,S34)</f>
        <v>753966</v>
      </c>
      <c r="T35" s="16">
        <f>SUM(T10,T20,T25,T29,T34)</f>
        <v>108949</v>
      </c>
      <c r="U35" s="16">
        <f>SUM(U10,U20,U25,U29,U34)</f>
        <v>2707200</v>
      </c>
      <c r="V35" s="16">
        <f>SUM(V10,V20,V25,V29,V34)</f>
        <v>719818</v>
      </c>
      <c r="W35" s="16">
        <f t="shared" si="20"/>
        <v>604511</v>
      </c>
      <c r="X35" s="16">
        <f t="shared" si="20"/>
        <v>364631</v>
      </c>
      <c r="Y35" s="16">
        <f t="shared" si="20"/>
        <v>678264</v>
      </c>
      <c r="Z35" s="16">
        <f t="shared" si="20"/>
        <v>73504</v>
      </c>
      <c r="AA35" s="16">
        <f t="shared" si="20"/>
        <v>116529</v>
      </c>
      <c r="AB35" s="16">
        <f t="shared" si="20"/>
        <v>41515</v>
      </c>
      <c r="AC35" s="16">
        <f>SUM(AC10,AC20,AC25,AC29,AC34)</f>
        <v>1241060.9999999998</v>
      </c>
      <c r="AD35" s="16">
        <f>SUM(AD10,AD20,AD25,AD29,AD34)</f>
        <v>111397</v>
      </c>
      <c r="AE35" s="16">
        <f t="shared" si="20"/>
        <v>5323291.4491969207</v>
      </c>
      <c r="AF35" s="16">
        <f>SUM(AF10,AF20,AF25,AF29,AF34)</f>
        <v>227567</v>
      </c>
      <c r="AG35" s="16">
        <f>SUM(AG10,AG20,AG25,AG29,AG34)</f>
        <v>78470700.207620263</v>
      </c>
    </row>
    <row r="36" spans="1:33" x14ac:dyDescent="0.25">
      <c r="A36" s="17" t="s">
        <v>68</v>
      </c>
      <c r="B36" s="18"/>
      <c r="C36" s="19"/>
      <c r="D36" s="20"/>
      <c r="E36" s="21"/>
      <c r="F36" s="19"/>
      <c r="G36" s="1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8"/>
      <c r="Z36" s="18"/>
      <c r="AA36" s="18"/>
      <c r="AB36" s="18"/>
      <c r="AC36" s="18"/>
      <c r="AD36" s="18"/>
      <c r="AE36" s="18"/>
      <c r="AF36" s="18"/>
      <c r="AG36" s="8"/>
    </row>
    <row r="37" spans="1:33" ht="18.75" x14ac:dyDescent="0.3">
      <c r="A37" s="22" t="s">
        <v>69</v>
      </c>
      <c r="B37" s="19"/>
      <c r="C37" s="23"/>
      <c r="D37" s="20"/>
      <c r="E37" s="18"/>
      <c r="F37" s="19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8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ht="21" x14ac:dyDescent="0.3">
      <c r="A38" s="22" t="s">
        <v>70</v>
      </c>
      <c r="B38" s="19"/>
      <c r="C38" s="23"/>
      <c r="D38" s="2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A39" s="24" t="s">
        <v>71</v>
      </c>
      <c r="B39" s="25"/>
      <c r="C39" s="26"/>
      <c r="D39" s="2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x14ac:dyDescent="0.25">
      <c r="A40" s="28" t="s">
        <v>72</v>
      </c>
      <c r="B40" s="29"/>
      <c r="C40" s="23"/>
      <c r="D40" s="3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1:33" x14ac:dyDescent="0.25">
      <c r="A41" s="28" t="s">
        <v>73</v>
      </c>
      <c r="B41" s="29"/>
      <c r="C41" s="23"/>
      <c r="D41" s="30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1:33" x14ac:dyDescent="0.25">
      <c r="A42" s="28" t="s">
        <v>74</v>
      </c>
      <c r="B42" s="29"/>
      <c r="C42" s="23"/>
      <c r="D42" s="30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1:33" x14ac:dyDescent="0.25">
      <c r="A43" s="28" t="s">
        <v>75</v>
      </c>
      <c r="B43" s="29"/>
      <c r="C43" s="31"/>
      <c r="D43" s="30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1:33" x14ac:dyDescent="0.25">
      <c r="A44" s="28" t="s">
        <v>76</v>
      </c>
      <c r="B44" s="29"/>
      <c r="C44" s="23"/>
      <c r="D44" s="30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1:33" x14ac:dyDescent="0.25">
      <c r="A45" s="28" t="s">
        <v>77</v>
      </c>
      <c r="B45" s="29"/>
      <c r="C45" s="23"/>
      <c r="D45" s="30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3" x14ac:dyDescent="0.25">
      <c r="A46" s="28" t="s">
        <v>78</v>
      </c>
      <c r="B46" s="29"/>
      <c r="C46" s="23"/>
      <c r="D46" s="30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3" x14ac:dyDescent="0.25">
      <c r="A47" s="32" t="s">
        <v>79</v>
      </c>
      <c r="B47" s="29"/>
      <c r="C47" s="23"/>
      <c r="D47" s="30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x14ac:dyDescent="0.25">
      <c r="A48" s="32" t="s">
        <v>80</v>
      </c>
      <c r="B48" s="19"/>
      <c r="C48" s="23"/>
      <c r="D48" s="20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x14ac:dyDescent="0.25">
      <c r="A49" s="32" t="s">
        <v>81</v>
      </c>
      <c r="B49" s="29"/>
      <c r="C49" s="23"/>
      <c r="D49" s="30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1:33" x14ac:dyDescent="0.25">
      <c r="A50" s="33" t="s">
        <v>82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x14ac:dyDescent="0.25">
      <c r="A51" s="32" t="s">
        <v>83</v>
      </c>
      <c r="B51" s="19"/>
      <c r="C51" s="23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x14ac:dyDescent="0.25">
      <c r="A52" s="32" t="s">
        <v>84</v>
      </c>
      <c r="B52" s="29"/>
      <c r="C52" s="23"/>
      <c r="D52" s="30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1:33" x14ac:dyDescent="0.25">
      <c r="A53" s="28" t="s">
        <v>85</v>
      </c>
      <c r="B53" s="29"/>
      <c r="C53" s="23"/>
      <c r="D53" s="30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3" x14ac:dyDescent="0.25">
      <c r="A54" s="32" t="s">
        <v>86</v>
      </c>
      <c r="B54" s="19"/>
      <c r="C54" s="23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x14ac:dyDescent="0.25">
      <c r="A55" s="32" t="s">
        <v>87</v>
      </c>
      <c r="B55" s="34"/>
      <c r="C55" s="34"/>
      <c r="D55" s="35"/>
      <c r="E55" s="34"/>
      <c r="F55" s="34"/>
      <c r="G55" s="34"/>
      <c r="H55" s="34"/>
      <c r="I55" s="34"/>
      <c r="J55" s="34"/>
      <c r="K55" s="34"/>
      <c r="L55" s="34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x14ac:dyDescent="0.25">
      <c r="A56" s="32" t="s">
        <v>88</v>
      </c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x14ac:dyDescent="0.25">
      <c r="A57" s="32" t="s">
        <v>89</v>
      </c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x14ac:dyDescent="0.25">
      <c r="A58" s="36" t="s">
        <v>90</v>
      </c>
      <c r="B58" s="37"/>
      <c r="C58" s="37"/>
      <c r="D58" s="38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</row>
  </sheetData>
  <mergeCells count="1">
    <mergeCell ref="A50:AG50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Gava</dc:creator>
  <cp:lastModifiedBy>Caroline Gava</cp:lastModifiedBy>
  <dcterms:created xsi:type="dcterms:W3CDTF">2021-06-21T21:09:00Z</dcterms:created>
  <dcterms:modified xsi:type="dcterms:W3CDTF">2021-06-21T21:11:47Z</dcterms:modified>
</cp:coreProperties>
</file>